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DATA" sheetId="1" r:id="rId1"/>
    <sheet name="Directions" sheetId="2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'DATA'!$F$35</definedName>
    <definedName name="_ASMi">'DATA'!$H$35</definedName>
    <definedName name="_ASRem">'DATA'!$U$35</definedName>
    <definedName name="_ASSe">'DATA'!$J$35</definedName>
    <definedName name="_AstName">'DATA'!$K$7</definedName>
    <definedName name="_AstNum">'DATA'!$E$7</definedName>
    <definedName name="_AstVisible">'DATA'!$AA$22</definedName>
    <definedName name="_CAHr">'DATA'!$F$33</definedName>
    <definedName name="_CamDelApplied">'DATA'!$AC$24</definedName>
    <definedName name="_CamFormat">'DATA'!$L$24</definedName>
    <definedName name="_CAMi">'DATA'!$H$33</definedName>
    <definedName name="_CamIDelay">'DATA'!$V$24</definedName>
    <definedName name="_CamType">'DATA'!$E$24</definedName>
    <definedName name="_CamUnit">'DATA'!$S$24</definedName>
    <definedName name="_CamX">'DATA'!$P$24</definedName>
    <definedName name="_CARem">'DATA'!$U$33</definedName>
    <definedName name="_CASe">'DATA'!$J$33</definedName>
    <definedName name="_City">'DATA'!$D$13</definedName>
    <definedName name="_Cloud">'DATA'!$H$26</definedName>
    <definedName name="_DAcc">'DATA'!$M$32</definedName>
    <definedName name="_Datum">'DATA'!$AA$18</definedName>
    <definedName name="_Day">'DATA'!$P$5</definedName>
    <definedName name="_DHr">'DATA'!$F$32</definedName>
    <definedName name="_DMi">'DATA'!$H$32</definedName>
    <definedName name="_DPE">'DATA'!$O$32</definedName>
    <definedName name="_DPEApp">'DATA'!$P$32</definedName>
    <definedName name="_DRem">'DATA'!$U$32</definedName>
    <definedName name="_DSe">'DATA'!$J$32</definedName>
    <definedName name="_EOHr">'DATA'!$F$36</definedName>
    <definedName name="_EOMi">'DATA'!$H$36</definedName>
    <definedName name="_EORem">'DATA'!$U$36</definedName>
    <definedName name="_EorW">'DATA'!$R$18</definedName>
    <definedName name="_EOSe">'DATA'!$J$36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'DATA'!$I$39</definedName>
    <definedName name="_Month">'DATA'!$K$5</definedName>
    <definedName name="_NorS">'DATA'!$J$18</definedName>
    <definedName name="_Observer">'DATA'!$D$9</definedName>
    <definedName name="_OtherCond">'DATA'!$X$26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'DATA'!$M$34</definedName>
    <definedName name="_Remark1">'DATA'!$D$41</definedName>
    <definedName name="_Remark2">'DATA'!$D$42</definedName>
    <definedName name="_Remark3">'DATA'!$D$43</definedName>
    <definedName name="_RHr">'DATA'!$F$34</definedName>
    <definedName name="_RMi">'DATA'!$H$34</definedName>
    <definedName name="_RPE">'DATA'!$O$34</definedName>
    <definedName name="_RPEApp">'DATA'!$P$34</definedName>
    <definedName name="_RRem">'DATA'!$U$34</definedName>
    <definedName name="_RSe">'DATA'!$J$34</definedName>
    <definedName name="_SAMi">'DATA'!$H$35</definedName>
    <definedName name="_ScopeType">'DATA'!$T$20</definedName>
    <definedName name="_SecondStar">'DATA'!$D$39</definedName>
    <definedName name="_SMHr">'DATA'!$F$31</definedName>
    <definedName name="_SMMi">'DATA'!$H$31</definedName>
    <definedName name="_SMRem">'DATA'!$U$31</definedName>
    <definedName name="_SMSe">'DATA'!$J$31</definedName>
    <definedName name="_SNR">'DATA'!$W$39</definedName>
    <definedName name="_SOHr">'DATA'!$F$30</definedName>
    <definedName name="_SOMi">'DATA'!$H$30</definedName>
    <definedName name="_SORem">'DATA'!$U$30</definedName>
    <definedName name="_SOSe">'DATA'!$J$30</definedName>
    <definedName name="_Stability">'DATA'!$P$26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amera_Format">'TABLES'!$A$69:$A$72</definedName>
    <definedName name="Camera_Integ_X">'TABLES'!$A$78:$A$87</definedName>
    <definedName name="Camera_Typ_num">'TABLES'!$A$54:$B$64</definedName>
    <definedName name="Camera_Units">'TABLES'!$A$74:$A$76</definedName>
    <definedName name="CameraFormat_num">'TABLES'!$A$69:$B$72</definedName>
    <definedName name="CameraType">'TABLES'!$A$54:$A$64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Excel_BuiltIn__FilterDatabase_1">'DATA'!$P$9:$AD$9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'TABLES'!$A$27:$A$38</definedName>
    <definedName name="NTSCDel">'TABLES'!$B$93</definedName>
    <definedName name="PALDel">'TABLES'!$B$94</definedName>
    <definedName name="PE">'TABLES'!$F$38:$F$40</definedName>
    <definedName name="PE_2">'TABLES'!$A$40:$A$43</definedName>
    <definedName name="_xlnm.Print_Area" localSheetId="0">'DATA'!$A$1:$AC$45</definedName>
    <definedName name="Results">'TABLES'!$A$9:$A$11</definedName>
    <definedName name="Seeing">'TABLES'!$H$15:$H$17</definedName>
    <definedName name="Stability">'TABLES'!$F$43:$F$45</definedName>
    <definedName name="Star">'TABLES'!$A$1:$A$6</definedName>
    <definedName name="Stars">'TABLES'!$F$8:$F$11</definedName>
    <definedName name="Telescope">'TABLES'!$A$46:$A$52</definedName>
    <definedName name="Telescopes">'TABLES'!$A$9:$A$13</definedName>
    <definedName name="TimeSource">'TABLES'!$I$7:$I$12</definedName>
    <definedName name="Timing">'TABLES'!$A$17:$A$24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<sst xmlns="http://schemas.openxmlformats.org/spreadsheetml/2006/main" count="348" uniqueCount="305">
  <si>
    <t>Observation was:</t>
  </si>
  <si>
    <t>Asteroid Occultation Report Form</t>
  </si>
  <si>
    <t>Positive</t>
  </si>
  <si>
    <t>All times MUST be reported using UTC</t>
  </si>
  <si>
    <t>V3.0d</t>
  </si>
  <si>
    <t xml:space="preserve">  hh</t>
  </si>
  <si>
    <t>mm</t>
  </si>
  <si>
    <t xml:space="preserve">  ss</t>
  </si>
  <si>
    <t>Year:</t>
  </si>
  <si>
    <t>Month:</t>
  </si>
  <si>
    <t>November</t>
  </si>
  <si>
    <t>Day:</t>
  </si>
  <si>
    <t>Predicted Time (UTC):</t>
  </si>
  <si>
    <t>:</t>
  </si>
  <si>
    <t>Catalog - format</t>
  </si>
  <si>
    <t>Number</t>
  </si>
  <si>
    <t>Asteroid:</t>
  </si>
  <si>
    <t>#</t>
  </si>
  <si>
    <t>Name:</t>
  </si>
  <si>
    <t>Automedon</t>
  </si>
  <si>
    <t>Star:</t>
  </si>
  <si>
    <t>UCAC2        xxxxxxxx</t>
  </si>
  <si>
    <t>Observer(s):</t>
  </si>
  <si>
    <t>John Broughton</t>
  </si>
  <si>
    <t>Email:</t>
  </si>
  <si>
    <t>jbroughton2@dodo.com.au</t>
  </si>
  <si>
    <t>Mailing Address:</t>
  </si>
  <si>
    <t>18 Branch Crescent</t>
  </si>
  <si>
    <t>Phone:</t>
  </si>
  <si>
    <t>617 5522 1119</t>
  </si>
  <si>
    <t>City, State, Country:</t>
  </si>
  <si>
    <t xml:space="preserve">Reedy Creek, QLD 4227, Australia </t>
  </si>
  <si>
    <t>Fax:</t>
  </si>
  <si>
    <t>Observing Location:</t>
  </si>
  <si>
    <t>Reedy Creek, QLD, AU</t>
  </si>
  <si>
    <t>&lt;---(nearest City/Town, with State/Country only)</t>
  </si>
  <si>
    <t>deg mm sec.ss</t>
  </si>
  <si>
    <t>N/S</t>
  </si>
  <si>
    <t>E/W</t>
  </si>
  <si>
    <t>m/ft</t>
  </si>
  <si>
    <t>Location:</t>
  </si>
  <si>
    <t>Latitude:</t>
  </si>
  <si>
    <t>-28 06 30.4</t>
  </si>
  <si>
    <t>S</t>
  </si>
  <si>
    <t>Longitude:</t>
  </si>
  <si>
    <t>153 23 52.9</t>
  </si>
  <si>
    <t>E</t>
  </si>
  <si>
    <t>Elevation:</t>
  </si>
  <si>
    <t>m</t>
  </si>
  <si>
    <t>Datum:</t>
  </si>
  <si>
    <t>WGS84</t>
  </si>
  <si>
    <t>unit</t>
  </si>
  <si>
    <t>Telescope:</t>
  </si>
  <si>
    <t>Aperture:</t>
  </si>
  <si>
    <t>cm</t>
  </si>
  <si>
    <t>f/ratio:</t>
  </si>
  <si>
    <t>Magnification:</t>
  </si>
  <si>
    <t>Type:</t>
  </si>
  <si>
    <t>SCT including Cass and Mak</t>
  </si>
  <si>
    <t>Timing:</t>
  </si>
  <si>
    <t>GPS - time inserted</t>
  </si>
  <si>
    <t>Method:</t>
  </si>
  <si>
    <t>Video with frame analysis</t>
  </si>
  <si>
    <t>Asteroid visible?</t>
  </si>
  <si>
    <t>Exposure mid point instrument delay (PE)</t>
  </si>
  <si>
    <t>Detector:</t>
  </si>
  <si>
    <t>Model/Type:</t>
  </si>
  <si>
    <t>WAT120N</t>
  </si>
  <si>
    <t>Format:</t>
  </si>
  <si>
    <t>PAL/CCIR</t>
  </si>
  <si>
    <t>Exposure:</t>
  </si>
  <si>
    <t>Unit:</t>
  </si>
  <si>
    <t>Frames</t>
  </si>
  <si>
    <t>Sec</t>
  </si>
  <si>
    <t>Has this been applied?</t>
  </si>
  <si>
    <t>yes</t>
  </si>
  <si>
    <t>Conditions:</t>
  </si>
  <si>
    <t>Clouds:</t>
  </si>
  <si>
    <t>Clear</t>
  </si>
  <si>
    <t>Stability:</t>
  </si>
  <si>
    <t>Slight flickering</t>
  </si>
  <si>
    <t>Other conditions:</t>
  </si>
  <si>
    <t>Observations:</t>
  </si>
  <si>
    <t>Times</t>
  </si>
  <si>
    <t>Accuracy</t>
  </si>
  <si>
    <t>PE</t>
  </si>
  <si>
    <t>PE applied?</t>
  </si>
  <si>
    <t>Remarks</t>
  </si>
  <si>
    <t>Started Observing:</t>
  </si>
  <si>
    <t>Star and asteroid merged:</t>
  </si>
  <si>
    <t>Disappearance:</t>
  </si>
  <si>
    <t>PE applied by observer</t>
  </si>
  <si>
    <t>Est. Closest Approach:</t>
  </si>
  <si>
    <t>Reappearance:</t>
  </si>
  <si>
    <t>Star &amp; Asteroid separated:</t>
  </si>
  <si>
    <t>Stopped Observing:</t>
  </si>
  <si>
    <t>hh</t>
  </si>
  <si>
    <t>ss.sss</t>
  </si>
  <si>
    <t xml:space="preserve"> 2nd star</t>
  </si>
  <si>
    <t>no</t>
  </si>
  <si>
    <t>Was this a Miss?</t>
  </si>
  <si>
    <t>S/N =</t>
  </si>
  <si>
    <t>(if known)</t>
  </si>
  <si>
    <t>visible?</t>
  </si>
  <si>
    <t>Additional</t>
  </si>
  <si>
    <t xml:space="preserve">The observed one-magnitude drop in light compares to a predicted drop of three magnitudes.  </t>
  </si>
  <si>
    <t>Comments</t>
  </si>
  <si>
    <t xml:space="preserve">Evidently, Automedon occulted the slightly brighter component of a close double. </t>
  </si>
  <si>
    <t>The duplicity isn't seen in GUIDE 8 or Google Sky.</t>
  </si>
  <si>
    <t>Email report to:  john.talbot@xtra.co.nz</t>
  </si>
  <si>
    <t>cc: Graham Blow Graham.Blow@actrix.gen.nz</t>
  </si>
  <si>
    <t>Directions for Use of Asteroid Occultation Reporting Form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</si>
  <si>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</si>
  <si>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</si>
  <si>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</si>
  <si>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</si>
  <si>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2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cells are optional.  You may fill these in as you see fit.</t>
    </r>
  </si>
  <si>
    <t>You may move through the form one entry after another by using the TAB key.  You may also select any cell using the</t>
  </si>
  <si>
    <t>mouse and clicking on that cell.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</si>
  <si>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</si>
  <si>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cell, a down arrow to the right of the cell will indicate the presence of a pull-down menu.  Click</t>
    </r>
  </si>
  <si>
    <t>on the down-arrow to see the choices.  Scroll to the correct choice and release.  Only the choices shown in each</t>
  </si>
  <si>
    <t>pull-down menu for that particular item are available for use.  Some choices are already present as default values.</t>
  </si>
  <si>
    <t>First, use the pull-down menu at the upper right to indicate whether or not you saw an occultation.  The default is</t>
  </si>
  <si>
    <r>
      <t>Positive</t>
    </r>
    <r>
      <rPr>
        <sz val="14"/>
        <rFont val="Arial"/>
        <family val="2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2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>" cell</t>
    </r>
  </si>
  <si>
    <t>near the bottom of the form.  Remember, Negative observations are important for defining the maximum dimensions</t>
  </si>
  <si>
    <r>
      <t xml:space="preserve">of an asteroid. There are also an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maybe</t>
    </r>
    <r>
      <rPr>
        <sz val="14"/>
        <rFont val="Arial"/>
        <family val="2"/>
      </rPr>
      <t xml:space="preserve"> options - please add comments if you are not sure to help</t>
    </r>
  </si>
  <si>
    <t xml:space="preserve"> the recorder to decide.</t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</si>
  <si>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2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2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</si>
  <si>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2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</si>
  <si>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2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</si>
  <si>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2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2"/>
      </rPr>
      <t xml:space="preserve"> in the cell to the right.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</si>
  <si>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2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</si>
  <si>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2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2"/>
      </rPr>
      <t xml:space="preserve"> stars have 4, 5 or 6 digits.</t>
    </r>
  </si>
  <si>
    <r>
      <t xml:space="preserve">For </t>
    </r>
    <r>
      <rPr>
        <b/>
        <sz val="14"/>
        <rFont val="Arial"/>
        <family val="2"/>
      </rPr>
      <t xml:space="preserve">UCAC3,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NOMAD (1N) and USNO (B1)</t>
    </r>
    <r>
      <rPr>
        <sz val="14"/>
        <rFont val="Arial"/>
        <family val="2"/>
      </rPr>
      <t xml:space="preserve"> catalog stars, the dash is important.  </t>
    </r>
    <r>
      <rPr>
        <i/>
        <sz val="14"/>
        <rFont val="Arial"/>
        <family val="2"/>
      </rPr>
      <t>For example:  992-191471</t>
    </r>
  </si>
  <si>
    <r>
      <t>Observer(s)</t>
    </r>
    <r>
      <rPr>
        <sz val="14"/>
        <rFont val="Arial"/>
        <family val="2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</si>
  <si>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2"/>
      </rPr>
      <t>:  As a check on your latitude and longitude entry, please record the name of the city, town, or</t>
    </r>
  </si>
  <si>
    <t>village nearest your observing location.</t>
  </si>
  <si>
    <r>
      <t>Latitude and Longitude</t>
    </r>
    <r>
      <rPr>
        <sz val="14"/>
        <rFont val="Arial"/>
        <family val="2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</si>
  <si>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</si>
  <si>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</si>
  <si>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</si>
  <si>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2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</si>
  <si>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2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2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</si>
  <si>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Elevation</t>
    </r>
    <r>
      <rPr>
        <sz val="14"/>
        <rFont val="Arial"/>
        <family val="2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2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</si>
  <si>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2"/>
      </rPr>
      <t>.</t>
    </r>
  </si>
  <si>
    <r>
      <t>Telescope</t>
    </r>
    <r>
      <rPr>
        <sz val="14"/>
        <rFont val="Arial"/>
        <family val="2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2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</si>
  <si>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2"/>
      </rPr>
      <t xml:space="preserve"> of the telescope/focal reducer/barlow combination you are using.  If this is a visual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</si>
  <si>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2"/>
      </rPr>
      <t xml:space="preserve"> of the eyepiece being used.  If using other than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</si>
  <si>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2"/>
      </rPr>
      <t xml:space="preserve"> of telescope being used.</t>
    </r>
  </si>
  <si>
    <r>
      <t>Timing</t>
    </r>
    <r>
      <rPr>
        <sz val="14"/>
        <rFont val="Arial"/>
        <family val="2"/>
      </rPr>
      <t>:  Select from the pull-down menu the best description of your Timing technique.</t>
    </r>
  </si>
  <si>
    <t>New V3:</t>
  </si>
  <si>
    <r>
      <t>Camera:</t>
    </r>
    <r>
      <rPr>
        <sz val="14"/>
        <color indexed="12"/>
        <rFont val="Arial"/>
        <family val="2"/>
      </rPr>
      <t xml:space="preserve"> These fields are intended to be used for observers with video cameras that use on screen timing displays such as KIWI-OSD</t>
    </r>
  </si>
  <si>
    <r>
      <t xml:space="preserve">It is easy to overlook some subtle timing issues when using </t>
    </r>
    <r>
      <rPr>
        <b/>
        <sz val="14"/>
        <color indexed="12"/>
        <rFont val="Arial"/>
        <family val="2"/>
      </rPr>
      <t>integrating cameras such as WATEC 120.</t>
    </r>
  </si>
  <si>
    <t>These fields should help resolve some anomalies that result.</t>
  </si>
  <si>
    <t xml:space="preserve">See </t>
  </si>
  <si>
    <t>http://www.dangl.at/ausruest/vid_tim/vid_tim1.htm</t>
  </si>
  <si>
    <t>for a detailed discussion of the issues.</t>
  </si>
  <si>
    <t>Process if using an integrating camera:</t>
  </si>
  <si>
    <t>1)</t>
  </si>
  <si>
    <t>Note you camera model in cell E24</t>
  </si>
  <si>
    <t>2)</t>
  </si>
  <si>
    <t>Note your format (PAL/CCIR or NTSC/EIA) in cell L24</t>
  </si>
  <si>
    <t xml:space="preserve">3) </t>
  </si>
  <si>
    <t>Note the exposure (Integration multiplier) in cell P24. The drop down offers most common values but you may enter any multiplier.</t>
  </si>
  <si>
    <t>4)</t>
  </si>
  <si>
    <t xml:space="preserve">Note your unit of exposure (Frames, Fields or Seconds) in cell S24 </t>
  </si>
  <si>
    <t>5)</t>
  </si>
  <si>
    <r>
      <t xml:space="preserve">For your D and R times note the mid point time displayed by your OSD in the </t>
    </r>
    <r>
      <rPr>
        <b/>
        <sz val="14"/>
        <color indexed="8"/>
        <rFont val="Arial"/>
        <family val="2"/>
      </rPr>
      <t>First frame</t>
    </r>
    <r>
      <rPr>
        <sz val="14"/>
        <color indexed="12"/>
        <rFont val="Arial"/>
        <family val="2"/>
      </rPr>
      <t xml:space="preserve"> of the group where your event occurs.  </t>
    </r>
  </si>
  <si>
    <t>ie The one that is not blurred in the milliseconds part.</t>
  </si>
  <si>
    <t>The groups are easiest to identify if you save a CSV file from Limovie or Tangra analysis.</t>
  </si>
  <si>
    <t>Enter these times in the D and R time spaces on rows  32 and 34.</t>
  </si>
  <si>
    <t>6)</t>
  </si>
  <si>
    <t>In general there will be a group that has a level somewhere beteen the Unocculted and the Occulted (bottom) levels.</t>
  </si>
  <si>
    <t>The exact position of the event within that group is not always obvious and we nned to correct to the mid point time of the group.</t>
  </si>
  <si>
    <r>
      <t xml:space="preserve">The midpoint will be the FirstFrame time displayed </t>
    </r>
    <r>
      <rPr>
        <b/>
        <sz val="14"/>
        <color indexed="12"/>
        <rFont val="Arial"/>
        <family val="2"/>
      </rPr>
      <t>minus</t>
    </r>
    <r>
      <rPr>
        <sz val="14"/>
        <color indexed="12"/>
        <rFont val="Arial"/>
        <family val="2"/>
      </rPr>
      <t xml:space="preserve"> the value displayed in cell V24</t>
    </r>
  </si>
  <si>
    <t>So Enter the value shown in V24 in the PE space of of rows 32 and 34</t>
  </si>
  <si>
    <r>
      <t xml:space="preserve">Also select the </t>
    </r>
    <r>
      <rPr>
        <b/>
        <sz val="14"/>
        <color indexed="12"/>
        <rFont val="Arial"/>
        <family val="2"/>
      </rPr>
      <t>No PE applied</t>
    </r>
    <r>
      <rPr>
        <sz val="14"/>
        <color indexed="12"/>
        <rFont val="Arial"/>
        <family val="2"/>
      </rPr>
      <t xml:space="preserve"> option in the next column</t>
    </r>
  </si>
  <si>
    <t>7)</t>
  </si>
  <si>
    <r>
      <t xml:space="preserve">Finally enter that same value as V24 in the </t>
    </r>
    <r>
      <rPr>
        <b/>
        <sz val="14"/>
        <color indexed="12"/>
        <rFont val="Arial"/>
        <family val="2"/>
      </rPr>
      <t>Accuracy</t>
    </r>
    <r>
      <rPr>
        <sz val="14"/>
        <color indexed="12"/>
        <rFont val="Arial"/>
        <family val="2"/>
      </rPr>
      <t xml:space="preserve"> column</t>
    </r>
  </si>
  <si>
    <t>8)</t>
  </si>
  <si>
    <t>If you use Occular to analyse your CSV and you use the transition length the same as the exposure number (3 above)</t>
  </si>
  <si>
    <t>then you may get a more optimistic accuracy. Occular tries to interpolate the actual transition point.</t>
  </si>
  <si>
    <t>In this case the accuracy is likely to be about 2 to 3 times the error band claimed.</t>
  </si>
  <si>
    <t>Please include a copy of the CSV and Occular analysis with your report.</t>
  </si>
  <si>
    <t>You may also be able to do manual interpolation in some cases - in that case please show your working in CSV file.</t>
  </si>
  <si>
    <r>
      <t>Method</t>
    </r>
    <r>
      <rPr>
        <sz val="14"/>
        <rFont val="Arial"/>
        <family val="2"/>
      </rPr>
      <t>:  Select from the pull-down menu the best description of your Method of timing.</t>
    </r>
  </si>
  <si>
    <r>
      <t>Asteroid Visible?</t>
    </r>
    <r>
      <rPr>
        <sz val="14"/>
        <rFont val="Arial"/>
        <family val="2"/>
      </rPr>
      <t>:  If you wish, choose whether or not the asteroid was visible at any time during your observation.</t>
    </r>
  </si>
  <si>
    <r>
      <t>Conditions</t>
    </r>
    <r>
      <rPr>
        <sz val="14"/>
        <rFont val="Arial"/>
        <family val="2"/>
      </rPr>
      <t>:  From the pull-down menus, describe your observing conditions.  You may add further details under</t>
    </r>
  </si>
  <si>
    <t>Additional Comments at the bottom of the form.</t>
  </si>
  <si>
    <r>
      <t>Observations</t>
    </r>
    <r>
      <rPr>
        <sz val="14"/>
        <rFont val="Arial"/>
        <family val="2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</si>
  <si>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2"/>
      </rPr>
      <t xml:space="preserve"> times are the only times read by OCCULT.  However,</t>
    </r>
  </si>
  <si>
    <t>Observation Start and Observation End times may be important in the event of inaccurate predicts times and/or</t>
  </si>
  <si>
    <t>satellites.</t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</si>
  <si>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2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</si>
  <si>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2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</si>
  <si>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</si>
  <si>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2"/>
      </rPr>
      <t xml:space="preserve"> column for that time.</t>
    </r>
  </si>
  <si>
    <r>
      <t xml:space="preserve">For Integrating cameras use the calculated </t>
    </r>
    <r>
      <rPr>
        <b/>
        <sz val="14"/>
        <color indexed="12"/>
        <rFont val="Arial"/>
        <family val="2"/>
      </rPr>
      <t>Exposure mid point instrument delay</t>
    </r>
    <r>
      <rPr>
        <sz val="14"/>
        <color indexed="12"/>
        <rFont val="Arial"/>
        <family val="2"/>
      </rPr>
      <t xml:space="preserve"> as the PE number.</t>
    </r>
  </si>
  <si>
    <t>The Accuracy will usually be  the same number to within 20 millseconds.</t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</si>
  <si>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</si>
  <si>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</si>
  <si>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</si>
  <si>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</si>
  <si>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>" cell.  Also, in the file</t>
    </r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</si>
  <si>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2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 after a third component, etc.</t>
    </r>
  </si>
  <si>
    <r>
      <t xml:space="preserve">If you have information from Occular about the Signal-to-Noise Ratio, place that in the yellow box to the right of </t>
    </r>
    <r>
      <rPr>
        <b/>
        <sz val="14"/>
        <rFont val="Arial"/>
        <family val="2"/>
      </rPr>
      <t>S/N= .</t>
    </r>
  </si>
  <si>
    <r>
      <t>Additional Comments</t>
    </r>
    <r>
      <rPr>
        <sz val="14"/>
        <rFont val="Arial"/>
        <family val="2"/>
      </rPr>
      <t xml:space="preserve"> can be made for any part of the observation that helps in analyzing the observations or in</t>
    </r>
  </si>
  <si>
    <t>clarifying any data that you entered. Please keep each line down to about 120 characters.</t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</si>
  <si>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</si>
  <si>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</si>
  <si>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</si>
  <si>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</si>
  <si>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John Talbot    john.talbot@xtra.co.nz</t>
  </si>
  <si>
    <t>File format for Mac users ONLY:  yymmdd_MPNumber_Your Last Name.xls</t>
  </si>
  <si>
    <t>TYC       xxxx-xxxxx-x</t>
  </si>
  <si>
    <t>NAD1927</t>
  </si>
  <si>
    <t>HIP</t>
  </si>
  <si>
    <t>EP1950</t>
  </si>
  <si>
    <t>UCAC3     xxx - xxxxxx</t>
  </si>
  <si>
    <t>Tokyo</t>
  </si>
  <si>
    <t>1B    xxx - xxxxxxx</t>
  </si>
  <si>
    <t>GBSN80</t>
  </si>
  <si>
    <t>1N    xxx - xxxxxxx</t>
  </si>
  <si>
    <t>Other</t>
  </si>
  <si>
    <t>N</t>
  </si>
  <si>
    <t>in</t>
  </si>
  <si>
    <t>W</t>
  </si>
  <si>
    <t>ft</t>
  </si>
  <si>
    <t>Negative</t>
  </si>
  <si>
    <t>Unsure</t>
  </si>
  <si>
    <t>Visual, PE applied</t>
  </si>
  <si>
    <t>Good</t>
  </si>
  <si>
    <t>Visual, standard PE applied</t>
  </si>
  <si>
    <t>Fair</t>
  </si>
  <si>
    <t>Visual, no PE applied</t>
  </si>
  <si>
    <t>Poor</t>
  </si>
  <si>
    <t>GPS - other linking</t>
  </si>
  <si>
    <t>Video + audio time signal</t>
  </si>
  <si>
    <t>Video, photo or photoelectric</t>
  </si>
  <si>
    <t>Tape Recorder + time signal</t>
  </si>
  <si>
    <t>Only duration timed</t>
  </si>
  <si>
    <t>Eye-Ear + time signal</t>
  </si>
  <si>
    <t>Drift scan</t>
  </si>
  <si>
    <t>Stopwatch</t>
  </si>
  <si>
    <t>Preliminary only</t>
  </si>
  <si>
    <t>Radio broadcast - calibrated</t>
  </si>
  <si>
    <t>other</t>
  </si>
  <si>
    <t>wind</t>
  </si>
  <si>
    <t>clouds</t>
  </si>
  <si>
    <t>lights</t>
  </si>
  <si>
    <t>January</t>
  </si>
  <si>
    <t>other - list in comments</t>
  </si>
  <si>
    <t>February</t>
  </si>
  <si>
    <t>March</t>
  </si>
  <si>
    <t>April</t>
  </si>
  <si>
    <t>May</t>
  </si>
  <si>
    <t>June</t>
  </si>
  <si>
    <t>deg min.mmm</t>
  </si>
  <si>
    <t>July</t>
  </si>
  <si>
    <t>deg.ddddd</t>
  </si>
  <si>
    <t>August</t>
  </si>
  <si>
    <t>September</t>
  </si>
  <si>
    <t>October</t>
  </si>
  <si>
    <t>Fog</t>
  </si>
  <si>
    <t>maybe</t>
  </si>
  <si>
    <t>Thin cloud &lt; 2</t>
  </si>
  <si>
    <t>December</t>
  </si>
  <si>
    <t>Thick cloud &gt; 2</t>
  </si>
  <si>
    <t>Broken cloud</t>
  </si>
  <si>
    <t>Star faint</t>
  </si>
  <si>
    <t>Standard PE applied, 1.0 sec</t>
  </si>
  <si>
    <t>Averted vision</t>
  </si>
  <si>
    <t>No PE applied</t>
  </si>
  <si>
    <t>NA</t>
  </si>
  <si>
    <t>Steady</t>
  </si>
  <si>
    <t>Strong flickering</t>
  </si>
  <si>
    <t>Newtonian</t>
  </si>
  <si>
    <t>Refractor</t>
  </si>
  <si>
    <t>Dobsonian</t>
  </si>
  <si>
    <t>binoculars</t>
  </si>
  <si>
    <t>no optical aid</t>
  </si>
  <si>
    <t>other - specify below</t>
  </si>
  <si>
    <t>No Camera</t>
  </si>
  <si>
    <t>Visual</t>
  </si>
  <si>
    <t>CCD</t>
  </si>
  <si>
    <t>Photometer</t>
  </si>
  <si>
    <t>G-Star</t>
  </si>
  <si>
    <t>KTC530</t>
  </si>
  <si>
    <t>PC164C</t>
  </si>
  <si>
    <t>WAT902H</t>
  </si>
  <si>
    <t>Other non integrating</t>
  </si>
  <si>
    <t>Other integrating</t>
  </si>
  <si>
    <t>NTSC/EIA</t>
  </si>
  <si>
    <t>CCD Drift</t>
  </si>
  <si>
    <t>Fields</t>
  </si>
  <si>
    <t>Seconds</t>
  </si>
  <si>
    <t>Off</t>
  </si>
  <si>
    <t>Field/Sec</t>
  </si>
  <si>
    <t>Delay</t>
  </si>
  <si>
    <t>_CamType</t>
  </si>
  <si>
    <t>_CamFormat</t>
  </si>
  <si>
    <t>_CamX</t>
  </si>
  <si>
    <t>_CamUnit</t>
  </si>
  <si>
    <t>_CamIDelay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</si>
</sst>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.0"/>
    <numFmt numFmtId="166" formatCode="0.000"/>
    <numFmt numFmtId="167" formatCode="0#.###"/>
    <numFmt numFmtId="168" formatCode="#0.###"/>
    <numFmt numFmtId="169" formatCode="_(* #,##0.00_);_(* \(#,##0.00\);_(* \-??_);_(@_)"/>
    <numFmt numFmtId="170" formatCode="_(* #,##0.0000_);_(* \(#,##0.0000\);_(* \-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.5"/>
      <name val="Consolas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164" fontId="23" fillId="20" borderId="0" xfId="0" applyNumberFormat="1" applyFont="1" applyFill="1" applyAlignment="1" applyProtection="1">
      <alignment horizontal="right" vertical="center"/>
      <protection locked="0"/>
    </xf>
    <xf numFmtId="164" fontId="23" fillId="20" borderId="0" xfId="0" applyNumberFormat="1" applyFont="1" applyFill="1" applyAlignment="1" applyProtection="1">
      <alignment horizontal="center" vertical="center"/>
      <protection locked="0"/>
    </xf>
    <xf numFmtId="49" fontId="27" fillId="0" borderId="0" xfId="0" applyNumberFormat="1" applyFont="1" applyFill="1" applyAlignment="1" applyProtection="1">
      <alignment horizontal="center" vertical="center"/>
      <protection/>
    </xf>
    <xf numFmtId="164" fontId="23" fillId="2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49" fontId="26" fillId="0" borderId="0" xfId="0" applyNumberFormat="1" applyFont="1" applyFill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 indent="1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1" fontId="0" fillId="20" borderId="10" xfId="0" applyNumberForma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165" fontId="0" fillId="20" borderId="0" xfId="0" applyNumberFormat="1" applyFill="1" applyAlignment="1" applyProtection="1">
      <alignment horizontal="center" vertical="center"/>
      <protection locked="0"/>
    </xf>
    <xf numFmtId="49" fontId="23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21" borderId="0" xfId="0" applyFill="1" applyAlignment="1" applyProtection="1">
      <alignment/>
      <protection locked="0"/>
    </xf>
    <xf numFmtId="166" fontId="0" fillId="15" borderId="0" xfId="0" applyNumberFormat="1" applyFill="1" applyAlignment="1" applyProtection="1">
      <alignment horizontal="center"/>
      <protection/>
    </xf>
    <xf numFmtId="49" fontId="30" fillId="2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/>
    </xf>
    <xf numFmtId="164" fontId="0" fillId="20" borderId="11" xfId="0" applyNumberFormat="1" applyFill="1" applyBorder="1" applyAlignment="1" applyProtection="1">
      <alignment horizontal="right" vertical="center"/>
      <protection locked="0"/>
    </xf>
    <xf numFmtId="164" fontId="0" fillId="20" borderId="11" xfId="0" applyNumberForma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164" fontId="0" fillId="22" borderId="12" xfId="0" applyNumberFormat="1" applyFill="1" applyBorder="1" applyAlignment="1" applyProtection="1">
      <alignment horizontal="right" vertical="center"/>
      <protection locked="0"/>
    </xf>
    <xf numFmtId="164" fontId="0" fillId="22" borderId="12" xfId="0" applyNumberFormat="1" applyFill="1" applyBorder="1" applyAlignment="1" applyProtection="1">
      <alignment horizontal="center" vertical="center"/>
      <protection locked="0"/>
    </xf>
    <xf numFmtId="164" fontId="27" fillId="20" borderId="12" xfId="0" applyNumberFormat="1" applyFont="1" applyFill="1" applyBorder="1" applyAlignment="1" applyProtection="1">
      <alignment horizontal="right" vertical="center"/>
      <protection locked="0"/>
    </xf>
    <xf numFmtId="164" fontId="27" fillId="20" borderId="12" xfId="0" applyNumberFormat="1" applyFont="1" applyFill="1" applyBorder="1" applyAlignment="1" applyProtection="1">
      <alignment horizontal="center" vertical="center"/>
      <protection locked="0"/>
    </xf>
    <xf numFmtId="168" fontId="0" fillId="20" borderId="13" xfId="0" applyNumberFormat="1" applyFont="1" applyFill="1" applyBorder="1" applyAlignment="1" applyProtection="1">
      <alignment horizontal="center" vertical="center"/>
      <protection locked="0"/>
    </xf>
    <xf numFmtId="164" fontId="0" fillId="20" borderId="12" xfId="0" applyNumberFormat="1" applyFill="1" applyBorder="1" applyAlignment="1" applyProtection="1">
      <alignment horizontal="right" vertical="center"/>
      <protection locked="0"/>
    </xf>
    <xf numFmtId="164" fontId="0" fillId="20" borderId="12" xfId="0" applyNumberForma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20" borderId="0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23" fillId="22" borderId="0" xfId="0" applyNumberFormat="1" applyFont="1" applyFill="1" applyAlignment="1" applyProtection="1">
      <alignment horizontal="left" vertical="top"/>
      <protection locked="0"/>
    </xf>
    <xf numFmtId="49" fontId="23" fillId="22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/>
    </xf>
    <xf numFmtId="0" fontId="34" fillId="0" borderId="0" xfId="0" applyFont="1" applyAlignment="1">
      <alignment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52" applyNumberFormat="1" applyFont="1" applyFill="1" applyBorder="1" applyAlignment="1" applyProtection="1">
      <alignment/>
      <protection/>
    </xf>
    <xf numFmtId="0" fontId="37" fillId="0" borderId="0" xfId="52" applyNumberFormat="1" applyFont="1" applyFill="1" applyBorder="1" applyAlignment="1" applyProtection="1">
      <alignment/>
      <protection/>
    </xf>
    <xf numFmtId="0" fontId="38" fillId="0" borderId="0" xfId="52" applyNumberFormat="1" applyFont="1" applyFill="1" applyBorder="1" applyAlignment="1" applyProtection="1">
      <alignment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70" fontId="0" fillId="0" borderId="0" xfId="42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1" fillId="2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1" fontId="26" fillId="20" borderId="0" xfId="0" applyNumberFormat="1" applyFont="1" applyFill="1" applyBorder="1" applyAlignment="1" applyProtection="1">
      <alignment horizontal="left" vertical="center" indent="1"/>
      <protection locked="0"/>
    </xf>
    <xf numFmtId="49" fontId="23" fillId="2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6" fillId="20" borderId="0" xfId="0" applyNumberFormat="1" applyFont="1" applyFill="1" applyBorder="1" applyAlignment="1" applyProtection="1">
      <alignment horizontal="left" vertical="center" indent="1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/>
    </xf>
    <xf numFmtId="0" fontId="26" fillId="20" borderId="0" xfId="0" applyFont="1" applyFill="1" applyBorder="1" applyAlignment="1" applyProtection="1">
      <alignment horizontal="left" vertical="center" indent="1"/>
      <protection locked="0"/>
    </xf>
    <xf numFmtId="0" fontId="23" fillId="2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8" fillId="20" borderId="0" xfId="0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0" fillId="22" borderId="0" xfId="0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 applyProtection="1">
      <alignment horizontal="right" vertical="center"/>
      <protection/>
    </xf>
    <xf numFmtId="0" fontId="0" fillId="22" borderId="0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 indent="1"/>
      <protection/>
    </xf>
    <xf numFmtId="0" fontId="25" fillId="2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 vertical="center"/>
      <protection/>
    </xf>
    <xf numFmtId="0" fontId="23" fillId="2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/>
    </xf>
    <xf numFmtId="165" fontId="0" fillId="20" borderId="0" xfId="0" applyNumberForma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right" vertical="center"/>
      <protection/>
    </xf>
    <xf numFmtId="0" fontId="23" fillId="22" borderId="0" xfId="0" applyFont="1" applyFill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67" fontId="0" fillId="20" borderId="11" xfId="0" applyNumberFormat="1" applyFill="1" applyBorder="1" applyAlignment="1" applyProtection="1">
      <alignment horizontal="left" vertical="center"/>
      <protection locked="0"/>
    </xf>
    <xf numFmtId="49" fontId="23" fillId="22" borderId="11" xfId="0" applyNumberFormat="1" applyFont="1" applyFill="1" applyBorder="1" applyAlignment="1" applyProtection="1">
      <alignment horizontal="left" vertical="center" indent="1"/>
      <protection locked="0"/>
    </xf>
    <xf numFmtId="167" fontId="0" fillId="22" borderId="12" xfId="0" applyNumberFormat="1" applyFill="1" applyBorder="1" applyAlignment="1" applyProtection="1">
      <alignment horizontal="left" vertical="center"/>
      <protection locked="0"/>
    </xf>
    <xf numFmtId="167" fontId="27" fillId="20" borderId="12" xfId="0" applyNumberFormat="1" applyFont="1" applyFill="1" applyBorder="1" applyAlignment="1" applyProtection="1">
      <alignment horizontal="left" vertical="center"/>
      <protection locked="0"/>
    </xf>
    <xf numFmtId="168" fontId="0" fillId="20" borderId="12" xfId="0" applyNumberFormat="1" applyFont="1" applyFill="1" applyBorder="1" applyAlignment="1" applyProtection="1">
      <alignment horizontal="center" vertical="center"/>
      <protection locked="0"/>
    </xf>
    <xf numFmtId="0" fontId="25" fillId="20" borderId="15" xfId="0" applyFont="1" applyFill="1" applyBorder="1" applyAlignment="1" applyProtection="1">
      <alignment horizontal="left" vertical="center" indent="1"/>
      <protection locked="0"/>
    </xf>
    <xf numFmtId="167" fontId="0" fillId="20" borderId="12" xfId="0" applyNumberForma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9" fontId="22" fillId="2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22" borderId="0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roughton2@dodo.com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gl.at/ausruest/vid_tim/vid_tim1.htm" TargetMode="External" /><Relationship Id="rId2" Type="http://schemas.openxmlformats.org/officeDocument/2006/relationships/hyperlink" Target="http://www.dangl.at/ausruest/vid_tim/vid_tim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X7" sqref="X7:AC7"/>
    </sheetView>
  </sheetViews>
  <sheetFormatPr defaultColWidth="9.140625" defaultRowHeight="12.75"/>
  <cols>
    <col min="1" max="6" width="5.7109375" style="1" customWidth="1"/>
    <col min="7" max="7" width="1.7109375" style="1" customWidth="1"/>
    <col min="8" max="8" width="5.7109375" style="1" customWidth="1"/>
    <col min="9" max="9" width="1.7109375" style="1" customWidth="1"/>
    <col min="10" max="16" width="5.7109375" style="1" customWidth="1"/>
    <col min="17" max="17" width="1.7109375" style="1" customWidth="1"/>
    <col min="18" max="21" width="5.7109375" style="1" customWidth="1"/>
    <col min="22" max="22" width="6.28125" style="1" customWidth="1"/>
    <col min="23" max="25" width="5.7109375" style="1" customWidth="1"/>
    <col min="26" max="26" width="1.7109375" style="1" customWidth="1"/>
    <col min="27" max="27" width="5.7109375" style="1" customWidth="1"/>
    <col min="28" max="28" width="1.7109375" style="1" customWidth="1"/>
    <col min="29" max="29" width="7.140625" style="1" customWidth="1"/>
    <col min="30" max="31" width="5.7109375" style="1" customWidth="1"/>
    <col min="32" max="32" width="4.7109375" style="1" customWidth="1"/>
    <col min="33" max="16384" width="9.140625" style="1" customWidth="1"/>
  </cols>
  <sheetData>
    <row r="1" spans="1:29" ht="27.75" customHeight="1">
      <c r="A1" s="88" t="s">
        <v>0</v>
      </c>
      <c r="B1" s="88"/>
      <c r="C1" s="88"/>
      <c r="D1" s="88"/>
      <c r="E1" s="88"/>
      <c r="F1" s="88"/>
      <c r="G1" s="89" t="s">
        <v>1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2"/>
      <c r="X1" s="2"/>
      <c r="Y1" s="2"/>
      <c r="Z1" s="2"/>
      <c r="AA1" s="3"/>
      <c r="AB1" s="2"/>
      <c r="AC1" s="2"/>
    </row>
    <row r="2" spans="1:29" ht="18" customHeight="1">
      <c r="A2" s="90" t="s">
        <v>2</v>
      </c>
      <c r="B2" s="90"/>
      <c r="C2" s="90"/>
      <c r="D2" s="90"/>
      <c r="E2" s="90"/>
      <c r="F2" s="90"/>
      <c r="G2" s="4"/>
      <c r="H2" s="4"/>
      <c r="I2" s="4"/>
      <c r="J2" s="91" t="s">
        <v>3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4"/>
      <c r="Z2" s="92" t="s">
        <v>4</v>
      </c>
      <c r="AA2" s="92"/>
      <c r="AB2" s="92"/>
      <c r="AC2" s="92"/>
    </row>
    <row r="3" spans="1:29" ht="13.5" customHeight="1">
      <c r="A3" s="93"/>
      <c r="B3" s="93"/>
      <c r="C3" s="93"/>
      <c r="D3" s="93"/>
      <c r="E3" s="93"/>
      <c r="F3" s="9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6"/>
      <c r="U3" s="6"/>
      <c r="Y3" s="7"/>
      <c r="Z3" s="94"/>
      <c r="AA3" s="94"/>
      <c r="AB3" s="94"/>
      <c r="AC3" s="94"/>
    </row>
    <row r="4" spans="2:29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6"/>
      <c r="U4" s="6"/>
      <c r="Y4" s="7" t="s">
        <v>5</v>
      </c>
      <c r="Z4" s="7"/>
      <c r="AA4" s="7" t="s">
        <v>6</v>
      </c>
      <c r="AB4" s="7"/>
      <c r="AC4" s="8" t="s">
        <v>7</v>
      </c>
    </row>
    <row r="5" spans="2:29" ht="19.5" customHeight="1">
      <c r="B5" s="95" t="s">
        <v>8</v>
      </c>
      <c r="C5" s="95"/>
      <c r="D5" s="96">
        <v>2011</v>
      </c>
      <c r="E5" s="96"/>
      <c r="F5" s="9"/>
      <c r="G5" s="9"/>
      <c r="H5" s="95" t="s">
        <v>9</v>
      </c>
      <c r="I5" s="95"/>
      <c r="J5" s="95"/>
      <c r="K5" s="97" t="s">
        <v>10</v>
      </c>
      <c r="L5" s="97"/>
      <c r="M5" s="4"/>
      <c r="N5" s="98" t="s">
        <v>11</v>
      </c>
      <c r="O5" s="98"/>
      <c r="P5" s="96">
        <v>30</v>
      </c>
      <c r="Q5" s="96"/>
      <c r="R5" s="96"/>
      <c r="S5" s="10"/>
      <c r="T5" s="99" t="s">
        <v>12</v>
      </c>
      <c r="U5" s="99"/>
      <c r="V5" s="99"/>
      <c r="W5" s="99"/>
      <c r="X5" s="99"/>
      <c r="Y5" s="11">
        <v>14</v>
      </c>
      <c r="Z5" s="10" t="s">
        <v>13</v>
      </c>
      <c r="AA5" s="12">
        <v>41</v>
      </c>
      <c r="AB5" s="13" t="s">
        <v>13</v>
      </c>
      <c r="AC5" s="14">
        <v>5</v>
      </c>
    </row>
    <row r="6" spans="2:29" ht="12" customHeight="1">
      <c r="B6" s="6"/>
      <c r="C6" s="9"/>
      <c r="D6" s="6"/>
      <c r="E6" s="9"/>
      <c r="F6" s="9"/>
      <c r="G6" s="9"/>
      <c r="H6" s="9"/>
      <c r="I6" s="9"/>
      <c r="J6" s="6"/>
      <c r="K6" s="9"/>
      <c r="L6" s="15"/>
      <c r="M6" s="15"/>
      <c r="N6" s="16"/>
      <c r="O6" s="9"/>
      <c r="P6" s="6"/>
      <c r="Q6" s="6"/>
      <c r="R6" s="6"/>
      <c r="S6" s="100" t="s">
        <v>14</v>
      </c>
      <c r="T6" s="100"/>
      <c r="U6" s="100"/>
      <c r="V6" s="100"/>
      <c r="X6" s="101" t="s">
        <v>15</v>
      </c>
      <c r="Y6" s="101"/>
      <c r="Z6" s="101"/>
      <c r="AA6" s="101"/>
      <c r="AB6" s="101"/>
      <c r="AC6" s="101"/>
    </row>
    <row r="7" spans="1:29" ht="19.5" customHeight="1">
      <c r="A7" s="98" t="s">
        <v>16</v>
      </c>
      <c r="B7" s="98"/>
      <c r="C7" s="98"/>
      <c r="D7" s="17" t="s">
        <v>17</v>
      </c>
      <c r="E7" s="102">
        <v>2920</v>
      </c>
      <c r="F7" s="102"/>
      <c r="G7" s="18"/>
      <c r="H7" s="103" t="s">
        <v>18</v>
      </c>
      <c r="I7" s="103"/>
      <c r="J7" s="103"/>
      <c r="K7" s="104" t="s">
        <v>19</v>
      </c>
      <c r="L7" s="104"/>
      <c r="M7" s="104"/>
      <c r="N7" s="104"/>
      <c r="O7" s="104"/>
      <c r="P7" s="98" t="s">
        <v>20</v>
      </c>
      <c r="Q7" s="98"/>
      <c r="R7" s="98"/>
      <c r="S7" s="97" t="s">
        <v>21</v>
      </c>
      <c r="T7" s="97"/>
      <c r="U7" s="97"/>
      <c r="V7" s="97"/>
      <c r="W7" s="9"/>
      <c r="X7" s="105">
        <v>33891997</v>
      </c>
      <c r="Y7" s="105"/>
      <c r="Z7" s="105"/>
      <c r="AA7" s="105"/>
      <c r="AB7" s="105"/>
      <c r="AC7" s="105"/>
    </row>
    <row r="8" spans="2:29" ht="15.75" customHeight="1">
      <c r="B8" s="6"/>
      <c r="C8" s="6"/>
      <c r="D8" s="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6"/>
      <c r="Q8" s="6"/>
      <c r="R8" s="6"/>
      <c r="S8" s="6"/>
      <c r="T8" s="6"/>
      <c r="U8" s="19"/>
      <c r="V8" s="19"/>
      <c r="W8" s="19"/>
      <c r="X8" s="19"/>
      <c r="Y8" s="19"/>
      <c r="Z8" s="19"/>
      <c r="AA8" s="19"/>
      <c r="AB8" s="19"/>
      <c r="AC8" s="19"/>
    </row>
    <row r="9" spans="1:29" ht="15.75" customHeight="1">
      <c r="A9" s="107" t="s">
        <v>22</v>
      </c>
      <c r="B9" s="107"/>
      <c r="C9" s="107"/>
      <c r="D9" s="105" t="s">
        <v>23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8" t="s">
        <v>24</v>
      </c>
      <c r="Q9" s="108"/>
      <c r="R9" s="108"/>
      <c r="S9" s="109" t="s">
        <v>25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2:29" ht="3.75" customHeight="1">
      <c r="B10" s="6"/>
      <c r="C10" s="6"/>
      <c r="D10" s="2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9"/>
      <c r="Q10" s="9"/>
      <c r="R10" s="9"/>
      <c r="S10" s="20"/>
      <c r="T10" s="21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.75" customHeight="1">
      <c r="A11" s="111" t="s">
        <v>26</v>
      </c>
      <c r="B11" s="111"/>
      <c r="C11" s="111"/>
      <c r="D11" s="112" t="s">
        <v>27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 t="s">
        <v>28</v>
      </c>
      <c r="Q11" s="113"/>
      <c r="R11" s="113"/>
      <c r="S11" s="112" t="s">
        <v>29</v>
      </c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29" ht="3.75" customHeight="1">
      <c r="A12" s="23"/>
      <c r="B12" s="24"/>
      <c r="C12" s="24"/>
      <c r="D12" s="2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24"/>
      <c r="Q12" s="24"/>
      <c r="R12" s="24"/>
      <c r="S12" s="22"/>
      <c r="T12" s="25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5.75" customHeight="1">
      <c r="A13" s="111" t="s">
        <v>30</v>
      </c>
      <c r="B13" s="111"/>
      <c r="C13" s="111"/>
      <c r="D13" s="112" t="s">
        <v>31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 t="s">
        <v>32</v>
      </c>
      <c r="Q13" s="113"/>
      <c r="R13" s="113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</row>
    <row r="14" spans="2:29" ht="15.75" customHeight="1">
      <c r="B14" s="7"/>
      <c r="C14" s="7"/>
      <c r="D14" s="9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9"/>
      <c r="Q14" s="9"/>
      <c r="R14" s="9"/>
      <c r="S14" s="9"/>
      <c r="T14" s="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5.75" customHeight="1">
      <c r="A15" s="116" t="s">
        <v>33</v>
      </c>
      <c r="B15" s="116"/>
      <c r="C15" s="116"/>
      <c r="D15" s="116"/>
      <c r="E15" s="105" t="s">
        <v>34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17" t="s">
        <v>35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2:29" ht="15.75" customHeight="1">
      <c r="B16" s="7"/>
      <c r="C16" s="7"/>
      <c r="D16" s="9"/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9"/>
      <c r="Q16" s="9"/>
      <c r="R16" s="9"/>
      <c r="S16" s="9"/>
      <c r="T16" s="9"/>
      <c r="U16" s="19"/>
      <c r="V16" s="19"/>
      <c r="W16" s="19"/>
      <c r="X16" s="19"/>
      <c r="Y16" s="19"/>
      <c r="Z16" s="19"/>
      <c r="AA16" s="19"/>
      <c r="AB16" s="19"/>
      <c r="AC16" s="19"/>
    </row>
    <row r="17" spans="2:24" ht="15.75" customHeight="1">
      <c r="B17" s="6"/>
      <c r="C17" s="6"/>
      <c r="D17" s="7"/>
      <c r="E17" s="118" t="s">
        <v>36</v>
      </c>
      <c r="F17" s="118"/>
      <c r="G17" s="118"/>
      <c r="H17" s="118"/>
      <c r="I17" s="6"/>
      <c r="J17" s="7" t="s">
        <v>37</v>
      </c>
      <c r="K17" s="6"/>
      <c r="L17" s="6"/>
      <c r="M17" s="6"/>
      <c r="N17" s="118" t="s">
        <v>36</v>
      </c>
      <c r="O17" s="118"/>
      <c r="P17" s="118"/>
      <c r="Q17" s="9"/>
      <c r="R17" s="7" t="s">
        <v>38</v>
      </c>
      <c r="S17" s="7"/>
      <c r="T17" s="6"/>
      <c r="U17" s="6"/>
      <c r="W17" s="7" t="s">
        <v>39</v>
      </c>
      <c r="X17" s="7"/>
    </row>
    <row r="18" spans="1:29" ht="15.75" customHeight="1">
      <c r="A18" s="116" t="s">
        <v>40</v>
      </c>
      <c r="B18" s="116"/>
      <c r="C18" s="119" t="s">
        <v>41</v>
      </c>
      <c r="D18" s="119"/>
      <c r="E18" s="120" t="s">
        <v>42</v>
      </c>
      <c r="F18" s="120"/>
      <c r="G18" s="120"/>
      <c r="H18" s="120"/>
      <c r="I18" s="26"/>
      <c r="J18" s="27" t="s">
        <v>43</v>
      </c>
      <c r="K18" s="28"/>
      <c r="L18" s="121" t="s">
        <v>44</v>
      </c>
      <c r="M18" s="121"/>
      <c r="N18" s="120" t="s">
        <v>45</v>
      </c>
      <c r="O18" s="120"/>
      <c r="P18" s="120"/>
      <c r="Q18" s="26"/>
      <c r="R18" s="27" t="s">
        <v>46</v>
      </c>
      <c r="S18" s="29"/>
      <c r="T18" s="121" t="s">
        <v>47</v>
      </c>
      <c r="U18" s="121"/>
      <c r="V18" s="30">
        <v>66</v>
      </c>
      <c r="W18" s="27" t="s">
        <v>48</v>
      </c>
      <c r="X18" s="121" t="s">
        <v>49</v>
      </c>
      <c r="Y18" s="121"/>
      <c r="Z18" s="31"/>
      <c r="AA18" s="122" t="s">
        <v>50</v>
      </c>
      <c r="AB18" s="122"/>
      <c r="AC18" s="122"/>
    </row>
    <row r="19" spans="2:29" ht="15.75" customHeight="1">
      <c r="B19" s="6"/>
      <c r="C19" s="6"/>
      <c r="D19" s="6"/>
      <c r="E19" s="6"/>
      <c r="F19" s="6"/>
      <c r="G19" s="6"/>
      <c r="H19" s="7" t="s">
        <v>51</v>
      </c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9" ht="15.75" customHeight="1">
      <c r="A20" s="123" t="s">
        <v>52</v>
      </c>
      <c r="B20" s="123"/>
      <c r="C20" s="121" t="s">
        <v>53</v>
      </c>
      <c r="D20" s="121"/>
      <c r="E20" s="124">
        <v>25.4</v>
      </c>
      <c r="F20" s="124"/>
      <c r="G20" s="32"/>
      <c r="H20" s="27" t="s">
        <v>54</v>
      </c>
      <c r="I20" s="33"/>
      <c r="J20" s="121" t="s">
        <v>55</v>
      </c>
      <c r="K20" s="121"/>
      <c r="L20" s="34">
        <v>3.2</v>
      </c>
      <c r="M20" s="121" t="s">
        <v>56</v>
      </c>
      <c r="N20" s="121"/>
      <c r="O20" s="121"/>
      <c r="P20" s="34"/>
      <c r="Q20" s="35"/>
      <c r="R20" s="119" t="s">
        <v>57</v>
      </c>
      <c r="S20" s="119"/>
      <c r="T20" s="105" t="s">
        <v>58</v>
      </c>
      <c r="U20" s="105"/>
      <c r="V20" s="105"/>
      <c r="W20" s="105"/>
      <c r="X20" s="105"/>
      <c r="Y20" s="105"/>
      <c r="Z20" s="105"/>
      <c r="AA20" s="105"/>
      <c r="AB20" s="105"/>
      <c r="AC20" s="105"/>
    </row>
    <row r="21" spans="2:22" ht="15.75" customHeight="1">
      <c r="B21" s="6"/>
      <c r="C21" s="106"/>
      <c r="D21" s="106"/>
      <c r="E21" s="106"/>
      <c r="F21" s="106"/>
      <c r="G21" s="106"/>
      <c r="H21" s="106"/>
      <c r="I21" s="106"/>
      <c r="J21" s="106"/>
      <c r="K21" s="106"/>
      <c r="L21" s="6"/>
      <c r="M21" s="6"/>
      <c r="N21" s="9"/>
      <c r="O21" s="106"/>
      <c r="P21" s="106"/>
      <c r="Q21" s="106"/>
      <c r="R21" s="106"/>
      <c r="S21" s="106"/>
      <c r="T21" s="106"/>
      <c r="U21" s="106"/>
      <c r="V21" s="106"/>
    </row>
    <row r="22" spans="1:29" ht="15.75" customHeight="1">
      <c r="A22" s="116" t="s">
        <v>59</v>
      </c>
      <c r="B22" s="116"/>
      <c r="C22" s="105" t="s">
        <v>60</v>
      </c>
      <c r="D22" s="105"/>
      <c r="E22" s="105"/>
      <c r="F22" s="105"/>
      <c r="G22" s="105"/>
      <c r="H22" s="105"/>
      <c r="I22" s="105"/>
      <c r="J22" s="105"/>
      <c r="K22" s="105"/>
      <c r="L22" s="36"/>
      <c r="M22" s="108" t="s">
        <v>61</v>
      </c>
      <c r="N22" s="108"/>
      <c r="O22" s="105" t="s">
        <v>62</v>
      </c>
      <c r="P22" s="105"/>
      <c r="Q22" s="105"/>
      <c r="R22" s="105"/>
      <c r="S22" s="105"/>
      <c r="T22" s="105"/>
      <c r="U22" s="105"/>
      <c r="V22" s="105"/>
      <c r="W22" s="125" t="s">
        <v>63</v>
      </c>
      <c r="X22" s="125"/>
      <c r="Y22" s="125"/>
      <c r="Z22" s="125"/>
      <c r="AA22" s="126"/>
      <c r="AB22" s="126"/>
      <c r="AC22" s="126"/>
    </row>
    <row r="23" spans="1:29" ht="15.7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6"/>
      <c r="M23" s="6"/>
      <c r="N23" s="19"/>
      <c r="O23" s="19"/>
      <c r="P23" s="19"/>
      <c r="Q23" s="19"/>
      <c r="R23" s="19"/>
      <c r="S23" s="19"/>
      <c r="T23" s="19"/>
      <c r="U23" s="19"/>
      <c r="V23" s="37" t="s">
        <v>64</v>
      </c>
      <c r="W23" s="19"/>
      <c r="X23" s="19"/>
      <c r="Y23" s="19"/>
      <c r="Z23" s="19"/>
      <c r="AA23" s="19"/>
      <c r="AB23" s="19"/>
      <c r="AC23" s="19"/>
    </row>
    <row r="24" spans="1:30" ht="15.75" customHeight="1">
      <c r="A24" s="116" t="s">
        <v>65</v>
      </c>
      <c r="B24" s="116"/>
      <c r="C24" s="19" t="s">
        <v>66</v>
      </c>
      <c r="D24" s="19"/>
      <c r="E24" s="128" t="s">
        <v>67</v>
      </c>
      <c r="F24" s="128"/>
      <c r="G24" s="128"/>
      <c r="H24" s="128"/>
      <c r="I24" s="6"/>
      <c r="J24" s="6"/>
      <c r="K24" s="38" t="s">
        <v>68</v>
      </c>
      <c r="L24" s="128" t="s">
        <v>69</v>
      </c>
      <c r="M24" s="128"/>
      <c r="O24" s="38" t="s">
        <v>70</v>
      </c>
      <c r="P24" s="39">
        <v>8</v>
      </c>
      <c r="Q24" s="19"/>
      <c r="R24" s="38" t="s">
        <v>71</v>
      </c>
      <c r="S24" s="128" t="s">
        <v>72</v>
      </c>
      <c r="T24" s="128"/>
      <c r="U24" s="38" t="str">
        <f>"="</f>
        <v>=</v>
      </c>
      <c r="V24" s="40">
        <f>IF(VLOOKUP(_CamType,Camera_Typ_num,2,FALSE)=2,CHOOSE(VLOOKUP(_CamFormat,CameraFormat_num,2,FALSE),NTSCDel,PALDel,0,0),0)</f>
        <v>0.17</v>
      </c>
      <c r="W24" s="1" t="s">
        <v>73</v>
      </c>
      <c r="AB24" s="38" t="s">
        <v>74</v>
      </c>
      <c r="AC24" s="41" t="s">
        <v>75</v>
      </c>
      <c r="AD24" s="42"/>
    </row>
    <row r="25" spans="1:29" ht="15.75" customHeight="1">
      <c r="A25" s="127">
        <f>IF(LEFT(_CamType,5)="Other","For other cameras note model in Remarks","")</f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6"/>
      <c r="M25" s="6"/>
      <c r="N25" s="19"/>
      <c r="O25" s="19"/>
      <c r="P25" s="19"/>
      <c r="Q25" s="19"/>
      <c r="R25" s="19"/>
      <c r="V25" s="19"/>
      <c r="W25" s="19"/>
      <c r="X25" s="19"/>
      <c r="Y25" s="19"/>
      <c r="Z25" s="19"/>
      <c r="AC25" s="19"/>
    </row>
    <row r="26" spans="1:29" ht="15.75" customHeight="1">
      <c r="A26" s="129" t="s">
        <v>76</v>
      </c>
      <c r="B26" s="129"/>
      <c r="C26" s="33"/>
      <c r="D26" s="119" t="s">
        <v>77</v>
      </c>
      <c r="E26" s="119"/>
      <c r="F26" s="119"/>
      <c r="G26" s="119"/>
      <c r="H26" s="105" t="s">
        <v>78</v>
      </c>
      <c r="I26" s="105"/>
      <c r="J26" s="105"/>
      <c r="K26" s="105"/>
      <c r="L26" s="33"/>
      <c r="M26" s="119" t="s">
        <v>79</v>
      </c>
      <c r="N26" s="119"/>
      <c r="O26" s="119"/>
      <c r="P26" s="105" t="s">
        <v>80</v>
      </c>
      <c r="Q26" s="105"/>
      <c r="R26" s="105"/>
      <c r="S26" s="105"/>
      <c r="T26" s="33"/>
      <c r="U26" s="92" t="s">
        <v>81</v>
      </c>
      <c r="V26" s="92"/>
      <c r="W26" s="92"/>
      <c r="X26" s="105"/>
      <c r="Y26" s="105"/>
      <c r="Z26" s="105"/>
      <c r="AA26" s="105"/>
      <c r="AB26" s="105"/>
      <c r="AC26" s="105"/>
    </row>
    <row r="27" spans="2:29" ht="15.75" customHeight="1">
      <c r="B27" s="4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5.75" customHeight="1">
      <c r="A28" s="116" t="s">
        <v>82</v>
      </c>
      <c r="B28" s="116"/>
      <c r="C28" s="1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2:29" ht="15.75" customHeight="1">
      <c r="B29" s="6"/>
      <c r="C29" s="6"/>
      <c r="D29" s="6"/>
      <c r="E29" s="6"/>
      <c r="F29" s="94" t="s">
        <v>83</v>
      </c>
      <c r="G29" s="94"/>
      <c r="H29" s="94"/>
      <c r="I29" s="94"/>
      <c r="J29" s="94"/>
      <c r="K29" s="94"/>
      <c r="L29" s="6"/>
      <c r="M29" s="94" t="s">
        <v>84</v>
      </c>
      <c r="N29" s="94"/>
      <c r="O29" s="5" t="s">
        <v>85</v>
      </c>
      <c r="P29" s="94" t="s">
        <v>86</v>
      </c>
      <c r="Q29" s="94"/>
      <c r="R29" s="94"/>
      <c r="S29" s="94"/>
      <c r="T29" s="94"/>
      <c r="U29" s="130" t="s">
        <v>87</v>
      </c>
      <c r="V29" s="130"/>
      <c r="W29" s="130"/>
      <c r="X29" s="130"/>
      <c r="Y29" s="130"/>
      <c r="Z29" s="130"/>
      <c r="AA29" s="130"/>
      <c r="AB29" s="130"/>
      <c r="AC29" s="130"/>
    </row>
    <row r="30" spans="1:29" ht="15.75" customHeight="1">
      <c r="A30" s="119" t="s">
        <v>88</v>
      </c>
      <c r="B30" s="119"/>
      <c r="C30" s="119"/>
      <c r="D30" s="119"/>
      <c r="E30" s="119"/>
      <c r="F30" s="44">
        <v>14</v>
      </c>
      <c r="G30" s="13" t="s">
        <v>13</v>
      </c>
      <c r="H30" s="45">
        <v>40</v>
      </c>
      <c r="I30" s="13" t="s">
        <v>13</v>
      </c>
      <c r="J30" s="131">
        <v>19</v>
      </c>
      <c r="K30" s="131"/>
      <c r="L30" s="46"/>
      <c r="M30" s="47"/>
      <c r="N30" s="47"/>
      <c r="O30" s="47"/>
      <c r="P30" s="47"/>
      <c r="Q30" s="47"/>
      <c r="R30" s="47"/>
      <c r="S30" s="47"/>
      <c r="T30" s="26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1:29" ht="15.75" customHeight="1">
      <c r="A31" s="119" t="s">
        <v>89</v>
      </c>
      <c r="B31" s="119"/>
      <c r="C31" s="119"/>
      <c r="D31" s="119"/>
      <c r="E31" s="119"/>
      <c r="F31" s="48"/>
      <c r="G31" s="13" t="s">
        <v>13</v>
      </c>
      <c r="H31" s="49"/>
      <c r="I31" s="13" t="s">
        <v>13</v>
      </c>
      <c r="J31" s="133"/>
      <c r="K31" s="133"/>
      <c r="L31" s="46"/>
      <c r="M31" s="47"/>
      <c r="N31" s="47"/>
      <c r="O31" s="47"/>
      <c r="P31" s="47"/>
      <c r="Q31" s="47"/>
      <c r="R31" s="47"/>
      <c r="S31" s="47"/>
      <c r="T31" s="26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1:29" ht="15.75" customHeight="1">
      <c r="A32" s="107" t="s">
        <v>90</v>
      </c>
      <c r="B32" s="107"/>
      <c r="C32" s="107"/>
      <c r="D32" s="107"/>
      <c r="E32" s="107"/>
      <c r="F32" s="50">
        <v>14</v>
      </c>
      <c r="G32" s="13" t="s">
        <v>13</v>
      </c>
      <c r="H32" s="51">
        <v>40</v>
      </c>
      <c r="I32" s="13" t="s">
        <v>13</v>
      </c>
      <c r="J32" s="134">
        <v>59.18</v>
      </c>
      <c r="K32" s="134"/>
      <c r="L32" s="46"/>
      <c r="M32" s="135">
        <v>0.16</v>
      </c>
      <c r="N32" s="135"/>
      <c r="O32" s="52">
        <v>0.17</v>
      </c>
      <c r="P32" s="136" t="s">
        <v>91</v>
      </c>
      <c r="Q32" s="136"/>
      <c r="R32" s="136"/>
      <c r="S32" s="136"/>
      <c r="T32" s="136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1:29" ht="15.75" customHeight="1">
      <c r="A33" s="119" t="s">
        <v>92</v>
      </c>
      <c r="B33" s="119"/>
      <c r="C33" s="119"/>
      <c r="D33" s="119"/>
      <c r="E33" s="119"/>
      <c r="F33" s="48"/>
      <c r="G33" s="13" t="s">
        <v>13</v>
      </c>
      <c r="H33" s="49"/>
      <c r="I33" s="13" t="s">
        <v>13</v>
      </c>
      <c r="J33" s="133"/>
      <c r="K33" s="133"/>
      <c r="L33" s="46"/>
      <c r="P33" s="47"/>
      <c r="Q33" s="47"/>
      <c r="R33" s="47"/>
      <c r="S33" s="47"/>
      <c r="T33" s="26"/>
      <c r="U33" s="132"/>
      <c r="V33" s="132"/>
      <c r="W33" s="132"/>
      <c r="X33" s="132"/>
      <c r="Y33" s="132"/>
      <c r="Z33" s="132"/>
      <c r="AA33" s="132"/>
      <c r="AB33" s="132"/>
      <c r="AC33" s="132"/>
    </row>
    <row r="34" spans="1:29" ht="15.75" customHeight="1">
      <c r="A34" s="107" t="s">
        <v>93</v>
      </c>
      <c r="B34" s="107"/>
      <c r="C34" s="107"/>
      <c r="D34" s="107"/>
      <c r="E34" s="107"/>
      <c r="F34" s="50">
        <v>14</v>
      </c>
      <c r="G34" s="13" t="s">
        <v>13</v>
      </c>
      <c r="H34" s="51">
        <v>41</v>
      </c>
      <c r="I34" s="13" t="s">
        <v>13</v>
      </c>
      <c r="J34" s="134">
        <v>4.94</v>
      </c>
      <c r="K34" s="134"/>
      <c r="L34" s="46"/>
      <c r="M34" s="135">
        <v>0.16</v>
      </c>
      <c r="N34" s="135"/>
      <c r="O34" s="52">
        <v>0.17</v>
      </c>
      <c r="P34" s="136" t="s">
        <v>91</v>
      </c>
      <c r="Q34" s="136"/>
      <c r="R34" s="136"/>
      <c r="S34" s="136"/>
      <c r="T34" s="136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1:29" ht="15.75" customHeight="1">
      <c r="A35" s="119" t="s">
        <v>94</v>
      </c>
      <c r="B35" s="119"/>
      <c r="C35" s="119"/>
      <c r="D35" s="119"/>
      <c r="E35" s="119"/>
      <c r="F35" s="48"/>
      <c r="G35" s="13" t="s">
        <v>13</v>
      </c>
      <c r="H35" s="49"/>
      <c r="I35" s="13" t="s">
        <v>13</v>
      </c>
      <c r="J35" s="133"/>
      <c r="K35" s="133"/>
      <c r="L35" s="46"/>
      <c r="M35" s="47"/>
      <c r="N35" s="47"/>
      <c r="O35" s="47"/>
      <c r="P35" s="47"/>
      <c r="Q35" s="47"/>
      <c r="R35" s="47"/>
      <c r="S35" s="47"/>
      <c r="T35" s="26"/>
      <c r="U35" s="132"/>
      <c r="V35" s="132"/>
      <c r="W35" s="132"/>
      <c r="X35" s="132"/>
      <c r="Y35" s="132"/>
      <c r="Z35" s="132"/>
      <c r="AA35" s="132"/>
      <c r="AB35" s="132"/>
      <c r="AC35" s="132"/>
    </row>
    <row r="36" spans="1:29" ht="15.75" customHeight="1">
      <c r="A36" s="119" t="s">
        <v>95</v>
      </c>
      <c r="B36" s="119"/>
      <c r="C36" s="119"/>
      <c r="D36" s="119"/>
      <c r="E36" s="119"/>
      <c r="F36" s="53">
        <v>14</v>
      </c>
      <c r="G36" s="13" t="s">
        <v>13</v>
      </c>
      <c r="H36" s="54">
        <v>41</v>
      </c>
      <c r="I36" s="13" t="s">
        <v>13</v>
      </c>
      <c r="J36" s="137">
        <v>57</v>
      </c>
      <c r="K36" s="137"/>
      <c r="L36" s="46"/>
      <c r="M36" s="47"/>
      <c r="N36" s="47"/>
      <c r="O36" s="47"/>
      <c r="P36" s="47"/>
      <c r="Q36" s="47"/>
      <c r="R36" s="47"/>
      <c r="S36" s="47"/>
      <c r="T36" s="26"/>
      <c r="U36" s="132"/>
      <c r="V36" s="132"/>
      <c r="W36" s="132"/>
      <c r="X36" s="132"/>
      <c r="Y36" s="132"/>
      <c r="Z36" s="132"/>
      <c r="AA36" s="132"/>
      <c r="AB36" s="132"/>
      <c r="AC36" s="132"/>
    </row>
    <row r="37" spans="2:21" ht="15.75" customHeight="1">
      <c r="B37" s="6"/>
      <c r="C37" s="6"/>
      <c r="D37" s="6"/>
      <c r="E37" s="6"/>
      <c r="F37" s="55" t="s">
        <v>96</v>
      </c>
      <c r="G37" s="6"/>
      <c r="H37" s="56" t="s">
        <v>6</v>
      </c>
      <c r="I37" s="56"/>
      <c r="J37" s="138" t="s">
        <v>97</v>
      </c>
      <c r="K37" s="138"/>
      <c r="L37" s="7"/>
      <c r="M37" s="6"/>
      <c r="N37" s="6"/>
      <c r="O37" s="57"/>
      <c r="P37" s="57"/>
      <c r="Q37" s="57"/>
      <c r="R37" s="6"/>
      <c r="S37" s="6"/>
      <c r="T37" s="6"/>
      <c r="U37" s="6"/>
    </row>
    <row r="38" spans="2:21" ht="15.75" customHeight="1">
      <c r="B38" s="6"/>
      <c r="C38" s="6"/>
      <c r="D38" s="6"/>
      <c r="E38" s="6"/>
      <c r="F38" s="6"/>
      <c r="G38" s="6"/>
      <c r="H38" s="56"/>
      <c r="I38" s="56"/>
      <c r="J38" s="56"/>
      <c r="K38" s="7"/>
      <c r="L38" s="7"/>
      <c r="M38" s="6"/>
      <c r="N38" s="6"/>
      <c r="O38" s="57"/>
      <c r="P38" s="57"/>
      <c r="Q38" s="57"/>
      <c r="R38" s="6"/>
      <c r="S38" s="6"/>
      <c r="T38" s="6"/>
      <c r="U38" s="6"/>
    </row>
    <row r="39" spans="1:29" ht="15.75" customHeight="1">
      <c r="A39" s="47"/>
      <c r="B39" s="33"/>
      <c r="C39" s="58"/>
      <c r="D39" s="59"/>
      <c r="E39" s="139" t="s">
        <v>98</v>
      </c>
      <c r="F39" s="139"/>
      <c r="G39" s="139"/>
      <c r="H39" s="60"/>
      <c r="I39" s="140" t="s">
        <v>99</v>
      </c>
      <c r="J39" s="140"/>
      <c r="K39" s="141" t="s">
        <v>100</v>
      </c>
      <c r="L39" s="141"/>
      <c r="M39" s="141"/>
      <c r="N39" s="61"/>
      <c r="O39" s="58"/>
      <c r="P39" s="142"/>
      <c r="Q39" s="142"/>
      <c r="R39" s="142"/>
      <c r="S39" s="143"/>
      <c r="T39" s="143"/>
      <c r="U39" s="108" t="s">
        <v>101</v>
      </c>
      <c r="V39" s="108"/>
      <c r="W39" s="144"/>
      <c r="X39" s="144"/>
      <c r="Y39" s="145" t="s">
        <v>102</v>
      </c>
      <c r="Z39" s="145"/>
      <c r="AA39" s="145"/>
      <c r="AB39" s="145"/>
      <c r="AC39" s="145"/>
    </row>
    <row r="40" spans="2:21" ht="15.75" customHeight="1">
      <c r="B40" s="6"/>
      <c r="C40" s="6"/>
      <c r="D40" s="6"/>
      <c r="E40" s="146" t="s">
        <v>103</v>
      </c>
      <c r="F40" s="146"/>
      <c r="G40" s="62"/>
      <c r="H40" s="6"/>
      <c r="I40" s="6"/>
      <c r="J40" s="6"/>
      <c r="K40" s="146"/>
      <c r="L40" s="146"/>
      <c r="M40" s="6"/>
      <c r="N40" s="6"/>
      <c r="O40" s="9"/>
      <c r="P40" s="9"/>
      <c r="Q40" s="9"/>
      <c r="R40" s="6"/>
      <c r="S40" s="10"/>
      <c r="T40" s="6"/>
      <c r="U40" s="6"/>
    </row>
    <row r="41" spans="1:29" ht="24" customHeight="1">
      <c r="A41" s="147" t="s">
        <v>104</v>
      </c>
      <c r="B41" s="147"/>
      <c r="C41" s="147"/>
      <c r="D41" s="63" t="s">
        <v>105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 ht="24" customHeight="1">
      <c r="A42" s="147" t="s">
        <v>106</v>
      </c>
      <c r="B42" s="147"/>
      <c r="C42" s="147"/>
      <c r="D42" s="63" t="s">
        <v>107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32" ht="24" customHeight="1">
      <c r="A43"/>
      <c r="B43"/>
      <c r="C43"/>
      <c r="D43" s="63" t="s">
        <v>108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/>
      <c r="AE43"/>
      <c r="AF43"/>
    </row>
    <row r="44" spans="1:32" ht="24" customHeight="1">
      <c r="A44"/>
      <c r="B44"/>
      <c r="C4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 t="s">
        <v>109</v>
      </c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 s="66" t="s">
        <v>110</v>
      </c>
      <c r="L45" s="66"/>
      <c r="M45" s="66"/>
      <c r="N45" s="66"/>
      <c r="O45" s="66"/>
      <c r="P45" s="66"/>
      <c r="Q45" s="66"/>
      <c r="R45" s="66"/>
      <c r="S45" s="66"/>
      <c r="T45" s="66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</sheetData>
  <sheetProtection sheet="1" objects="1" scenarios="1"/>
  <mergeCells count="124">
    <mergeCell ref="W39:X39"/>
    <mergeCell ref="Y39:AC39"/>
    <mergeCell ref="E40:F40"/>
    <mergeCell ref="K40:L40"/>
    <mergeCell ref="A41:C41"/>
    <mergeCell ref="A42:C42"/>
    <mergeCell ref="A36:E36"/>
    <mergeCell ref="J36:K36"/>
    <mergeCell ref="U36:AC36"/>
    <mergeCell ref="J37:K37"/>
    <mergeCell ref="E39:G39"/>
    <mergeCell ref="I39:J39"/>
    <mergeCell ref="K39:M39"/>
    <mergeCell ref="P39:R39"/>
    <mergeCell ref="S39:T39"/>
    <mergeCell ref="U39:V39"/>
    <mergeCell ref="A34:E34"/>
    <mergeCell ref="J34:K34"/>
    <mergeCell ref="M34:N34"/>
    <mergeCell ref="P34:T34"/>
    <mergeCell ref="U34:AC34"/>
    <mergeCell ref="A35:E35"/>
    <mergeCell ref="J35:K35"/>
    <mergeCell ref="U35:AC35"/>
    <mergeCell ref="A32:E32"/>
    <mergeCell ref="J32:K32"/>
    <mergeCell ref="M32:N32"/>
    <mergeCell ref="P32:T32"/>
    <mergeCell ref="U32:AC32"/>
    <mergeCell ref="A33:E33"/>
    <mergeCell ref="J33:K33"/>
    <mergeCell ref="U33:AC33"/>
    <mergeCell ref="A30:E30"/>
    <mergeCell ref="J30:K30"/>
    <mergeCell ref="U30:AC30"/>
    <mergeCell ref="A31:E31"/>
    <mergeCell ref="J31:K31"/>
    <mergeCell ref="U31:AC31"/>
    <mergeCell ref="U26:W26"/>
    <mergeCell ref="X26:AC26"/>
    <mergeCell ref="A28:C28"/>
    <mergeCell ref="F29:K29"/>
    <mergeCell ref="M29:N29"/>
    <mergeCell ref="P29:T29"/>
    <mergeCell ref="U29:AC29"/>
    <mergeCell ref="A25:K25"/>
    <mergeCell ref="A26:B26"/>
    <mergeCell ref="D26:G26"/>
    <mergeCell ref="H26:K26"/>
    <mergeCell ref="M26:O26"/>
    <mergeCell ref="P26:S26"/>
    <mergeCell ref="W22:Z22"/>
    <mergeCell ref="AA22:AC22"/>
    <mergeCell ref="A23:K23"/>
    <mergeCell ref="A24:B24"/>
    <mergeCell ref="E24:H24"/>
    <mergeCell ref="L24:M24"/>
    <mergeCell ref="S24:T24"/>
    <mergeCell ref="C21:K21"/>
    <mergeCell ref="O21:V21"/>
    <mergeCell ref="A22:B22"/>
    <mergeCell ref="C22:K22"/>
    <mergeCell ref="M22:N22"/>
    <mergeCell ref="O22:V22"/>
    <mergeCell ref="X18:Y18"/>
    <mergeCell ref="AA18:AC18"/>
    <mergeCell ref="T19:AC19"/>
    <mergeCell ref="A20:B20"/>
    <mergeCell ref="C20:D20"/>
    <mergeCell ref="E20:F20"/>
    <mergeCell ref="J20:K20"/>
    <mergeCell ref="M20:O20"/>
    <mergeCell ref="R20:S20"/>
    <mergeCell ref="T20:AC20"/>
    <mergeCell ref="A18:B18"/>
    <mergeCell ref="C18:D18"/>
    <mergeCell ref="E18:H18"/>
    <mergeCell ref="L18:M18"/>
    <mergeCell ref="N18:P18"/>
    <mergeCell ref="T18:U18"/>
    <mergeCell ref="E14:O14"/>
    <mergeCell ref="A15:D15"/>
    <mergeCell ref="E15:R15"/>
    <mergeCell ref="S15:AC15"/>
    <mergeCell ref="E17:H17"/>
    <mergeCell ref="N17:P17"/>
    <mergeCell ref="A11:C11"/>
    <mergeCell ref="D11:O11"/>
    <mergeCell ref="P11:R11"/>
    <mergeCell ref="S11:AC11"/>
    <mergeCell ref="E12:O12"/>
    <mergeCell ref="A13:C13"/>
    <mergeCell ref="D13:O13"/>
    <mergeCell ref="P13:R13"/>
    <mergeCell ref="S13:AC13"/>
    <mergeCell ref="E8:O8"/>
    <mergeCell ref="A9:C9"/>
    <mergeCell ref="D9:O9"/>
    <mergeCell ref="P9:R9"/>
    <mergeCell ref="S9:AC9"/>
    <mergeCell ref="E10:O10"/>
    <mergeCell ref="T5:X5"/>
    <mergeCell ref="S6:V6"/>
    <mergeCell ref="X6:AC6"/>
    <mergeCell ref="A7:C7"/>
    <mergeCell ref="E7:F7"/>
    <mergeCell ref="H7:J7"/>
    <mergeCell ref="K7:O7"/>
    <mergeCell ref="P7:R7"/>
    <mergeCell ref="S7:V7"/>
    <mergeCell ref="X7:AC7"/>
    <mergeCell ref="B5:C5"/>
    <mergeCell ref="D5:E5"/>
    <mergeCell ref="H5:J5"/>
    <mergeCell ref="K5:L5"/>
    <mergeCell ref="N5:O5"/>
    <mergeCell ref="P5:R5"/>
    <mergeCell ref="A1:F1"/>
    <mergeCell ref="G1:V1"/>
    <mergeCell ref="A2:F2"/>
    <mergeCell ref="J2:T2"/>
    <mergeCell ref="Z2:AC2"/>
    <mergeCell ref="A3:F3"/>
    <mergeCell ref="Z3:AC3"/>
  </mergeCells>
  <conditionalFormatting sqref="A2:F2">
    <cfRule type="expression" priority="1" dxfId="0" stopIfTrue="1">
      <formula>$A$2="Unsure"</formula>
    </cfRule>
    <cfRule type="expression" priority="2" dxfId="1" stopIfTrue="1">
      <formula>$A$2="Positive"</formula>
    </cfRule>
  </conditionalFormatting>
  <conditionalFormatting sqref="AC24">
    <cfRule type="expression" priority="3" dxfId="0" stopIfTrue="1">
      <formula>$AC$24="maybe"</formula>
    </cfRule>
  </conditionalFormatting>
  <dataValidations count="34">
    <dataValidation type="list" allowBlank="1" showErrorMessage="1" sqref="AC24 D39 I39">
      <formula1>Miss</formula1>
      <formula2>0</formula2>
    </dataValidation>
    <dataValidation type="list" allowBlank="1" showErrorMessage="1" sqref="S24:T24">
      <formula1>Camera_Units</formula1>
      <formula2>0</formula2>
    </dataValidation>
    <dataValidation type="list" allowBlank="1" sqref="P24">
      <formula1>Camera_Integ_X</formula1>
      <formula2>0</formula2>
    </dataValidation>
    <dataValidation type="list" allowBlank="1" showErrorMessage="1" sqref="L24:M24">
      <formula1>Camera_Format</formula1>
      <formula2>0</formula2>
    </dataValidation>
    <dataValidation type="list" allowBlank="1" showErrorMessage="1" sqref="T20:AC20">
      <formula1>Telescope</formula1>
      <formula2>0</formula2>
    </dataValidation>
    <dataValidation type="list" allowBlank="1" showErrorMessage="1" sqref="R18">
      <formula1>Longitude</formula1>
      <formula2>0</formula2>
    </dataValidation>
    <dataValidation type="list" allowBlank="1" showErrorMessage="1" sqref="O22:V22">
      <formula1>Method</formula1>
      <formula2>0</formula2>
    </dataValidation>
    <dataValidation type="list" allowBlank="1" showErrorMessage="1" sqref="X26:AA26">
      <formula1>Conditions</formula1>
      <formula2>0</formula2>
    </dataValidation>
    <dataValidation type="list" allowBlank="1" showErrorMessage="1" sqref="AA22">
      <formula1>YesNo</formula1>
      <formula2>0</formula2>
    </dataValidation>
    <dataValidation type="list" allowBlank="1" showErrorMessage="1" sqref="W18">
      <formula1>Altitude</formula1>
      <formula2>0</formula2>
    </dataValidation>
    <dataValidation type="list" allowBlank="1" showErrorMessage="1" sqref="AA18:AC18">
      <formula1>Datum</formula1>
      <formula2>0</formula2>
    </dataValidation>
    <dataValidation type="list" allowBlank="1" showErrorMessage="1" sqref="K5:L5">
      <formula1>Months</formula1>
      <formula2>0</formula2>
    </dataValidation>
    <dataValidation type="list" allowBlank="1" showErrorMessage="1" sqref="E17:H17 N17:P17">
      <formula1>DegMinSec</formula1>
      <formula2>0</formula2>
    </dataValidation>
    <dataValidation type="list" allowBlank="1" showErrorMessage="1" sqref="J18">
      <formula1>Latitude</formula1>
      <formula2>0</formula2>
    </dataValidation>
    <dataValidation type="list" allowBlank="1" showErrorMessage="1" sqref="C22:K22">
      <formula1>Timing</formula1>
      <formula2>0</formula2>
    </dataValidation>
    <dataValidation type="list" allowBlank="1" showErrorMessage="1" sqref="H20">
      <formula1>InchCm</formula1>
      <formula2>0</formula2>
    </dataValidation>
    <dataValidation type="list" allowBlank="1" showErrorMessage="1" sqref="D5:E5">
      <formula1>Year</formula1>
      <formula2>0</formula2>
    </dataValidation>
    <dataValidation type="list" allowBlank="1" showErrorMessage="1" sqref="H26:J26">
      <formula1>Clouds</formula1>
      <formula2>0</formula2>
    </dataValidation>
    <dataValidation type="list" allowBlank="1" showErrorMessage="1" sqref="P26:R26">
      <formula1>Stability</formula1>
      <formula2>0</formula2>
    </dataValidation>
    <dataValidation type="list" allowBlank="1" showErrorMessage="1" sqref="S7:T7">
      <formula1>Star</formula1>
      <formula2>0</formula2>
    </dataValidation>
    <dataValidation type="list" allowBlank="1" showErrorMessage="1" sqref="A2:D2">
      <formula1>Results</formula1>
      <formula2>0</formula2>
    </dataValidation>
    <dataValidation type="whole" allowBlank="1" showErrorMessage="1" error="1 to 31" sqref="P5:R5">
      <formula1>1</formula1>
      <formula2>31</formula2>
    </dataValidation>
    <dataValidation type="decimal" allowBlank="1" showErrorMessage="1" error="0 to 59.99" sqref="AC5">
      <formula1>0</formula1>
      <formula2>59.999</formula2>
    </dataValidation>
    <dataValidation type="whole" allowBlank="1" showErrorMessage="1" error="0 to 24" sqref="Y5 F30:F36">
      <formula1>0</formula1>
      <formula2>24</formula2>
    </dataValidation>
    <dataValidation type="whole" allowBlank="1" showErrorMessage="1" error="0 to 59" sqref="AA5 H30:H36">
      <formula1>0</formula1>
      <formula2>59</formula2>
    </dataValidation>
    <dataValidation type="decimal" allowBlank="1" showErrorMessage="1" error="-500 to 30000" sqref="V18">
      <formula1>-500</formula1>
      <formula2>30000</formula2>
    </dataValidation>
    <dataValidation type="decimal" allowBlank="1" showErrorMessage="1" error="Number please  1 to 9999" sqref="E20:F20">
      <formula1>1</formula1>
      <formula2>9999</formula2>
    </dataValidation>
    <dataValidation type="decimal" allowBlank="1" showErrorMessage="1" error="Number please 0 to 999&#10;&#10;" sqref="P20">
      <formula1>0</formula1>
      <formula2>999</formula2>
    </dataValidation>
    <dataValidation type="decimal" allowBlank="1" showErrorMessage="1" error="0 to 59.999" sqref="J30:K36">
      <formula1>0</formula1>
      <formula2>59.9999</formula2>
    </dataValidation>
    <dataValidation type="decimal" allowBlank="1" showErrorMessage="1" error="Number please" sqref="M32:O32 M34:O34">
      <formula1>0</formula1>
      <formula2>99</formula2>
    </dataValidation>
    <dataValidation type="textLength" allowBlank="1" showErrorMessage="1" error="Maximum 511 characters on each line" sqref="D41:D43">
      <formula1>0</formula1>
      <formula2>511</formula2>
    </dataValidation>
    <dataValidation type="decimal" allowBlank="1" showErrorMessage="1" error="0 to 999" sqref="L20">
      <formula1>0</formula1>
      <formula2>999</formula2>
    </dataValidation>
    <dataValidation type="list" allowBlank="1" showErrorMessage="1" sqref="P32 P34:T34">
      <formula1>PE_2</formula1>
      <formula2>0</formula2>
    </dataValidation>
    <dataValidation type="list" allowBlank="1" showErrorMessage="1" sqref="E24:H24">
      <formula1>CameraType</formula1>
      <formula2>0</formula2>
    </dataValidation>
  </dataValidations>
  <hyperlinks>
    <hyperlink ref="S9" r:id="rId1" display="jbroughton2@dodo.com.au"/>
  </hyperlinks>
  <printOptions horizontalCentered="1" verticalCentered="1"/>
  <pageMargins left="0.25" right="0.25" top="0.25" bottom="0.5" header="0.5118055555555556" footer="0.5"/>
  <pageSetup horizontalDpi="300" verticalDpi="300" orientation="landscape" scale="75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</cols>
  <sheetData>
    <row r="1" spans="2:17" ht="30" customHeight="1">
      <c r="B1" s="148" t="s">
        <v>111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ht="19.5" customHeight="1">
      <c r="B2" s="149" t="s">
        <v>112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2:17" ht="19.5" customHeight="1">
      <c r="B3" s="149" t="s">
        <v>113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2:17" ht="19.5" customHeight="1">
      <c r="B4" s="149" t="s">
        <v>114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2:17" ht="19.5" customHeight="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2:17" ht="19.5" customHeight="1">
      <c r="B6" s="150" t="s">
        <v>115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2:17" ht="19.5" customHeight="1">
      <c r="B7" s="151" t="s">
        <v>116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2:17" ht="19.5" customHeight="1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2:17" ht="19.5" customHeight="1">
      <c r="B9" s="149" t="s">
        <v>117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2:17" ht="19.5" customHeight="1">
      <c r="B10" s="149" t="s">
        <v>118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2:17" ht="19.5" customHeight="1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2:17" ht="19.5" customHeight="1">
      <c r="B12" s="149" t="s">
        <v>119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2:17" ht="19.5" customHeight="1">
      <c r="B13" s="149" t="s">
        <v>120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2:17" ht="19.5" customHeight="1">
      <c r="B14" s="149" t="s">
        <v>121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2:17" ht="19.5" customHeight="1">
      <c r="B15" s="149" t="s">
        <v>122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2:17" ht="19.5" customHeight="1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2:17" ht="19.5" customHeight="1">
      <c r="B17" s="149" t="s">
        <v>123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2:17" ht="19.5" customHeight="1">
      <c r="B18" s="151" t="s">
        <v>124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 ht="19.5" customHeight="1">
      <c r="B19" s="149" t="s">
        <v>125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2:17" ht="19.5" customHeight="1">
      <c r="B20" s="149" t="s">
        <v>126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2:17" ht="19.5" customHeight="1">
      <c r="B21" s="67" t="s">
        <v>127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68"/>
      <c r="P21" s="68"/>
      <c r="Q21" s="68"/>
    </row>
    <row r="22" spans="2:17" ht="19.5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2:17" ht="19.5" customHeight="1">
      <c r="B23" s="149" t="s">
        <v>128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2:17" ht="19.5" customHeight="1">
      <c r="B24" s="149" t="s">
        <v>129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</row>
    <row r="25" spans="2:17" ht="19.5" customHeight="1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2:17" ht="19.5" customHeight="1">
      <c r="B26" s="149" t="s">
        <v>130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2:17" ht="19.5" customHeight="1"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spans="2:17" ht="19.5" customHeight="1">
      <c r="B28" s="149" t="s">
        <v>131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29" spans="2:17" ht="19.5" customHeight="1">
      <c r="B29" s="149" t="s">
        <v>132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2:17" ht="19.5" customHeight="1">
      <c r="B30" s="149" t="s">
        <v>133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2:17" ht="19.5" customHeight="1">
      <c r="B31" s="149" t="s">
        <v>134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2:17" ht="19.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  <row r="33" spans="2:17" ht="19.5" customHeight="1">
      <c r="B33" s="151" t="s">
        <v>135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 ht="19.5" customHeight="1">
      <c r="B34" s="151" t="s">
        <v>136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 ht="19.5" customHeight="1">
      <c r="B35" s="149" t="s">
        <v>137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</row>
    <row r="36" spans="2:17" ht="19.5" customHeight="1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</row>
    <row r="37" spans="2:17" ht="19.5" customHeight="1">
      <c r="B37" s="151" t="s">
        <v>138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 ht="19.5" customHeight="1">
      <c r="B38" s="149" t="s">
        <v>139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</row>
    <row r="39" spans="2:17" ht="19.5" customHeight="1">
      <c r="B39" s="149" t="s">
        <v>140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</row>
    <row r="40" spans="2:17" ht="19.5" customHeight="1">
      <c r="B40" s="149" t="s">
        <v>141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</row>
    <row r="41" spans="2:17" ht="19.5" customHeight="1">
      <c r="B41" s="149" t="s">
        <v>142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</row>
    <row r="42" spans="2:17" ht="19.5" customHeight="1">
      <c r="B42" s="150" t="s">
        <v>143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</row>
    <row r="43" spans="2:17" ht="19.5" customHeight="1">
      <c r="B43" s="149" t="s">
        <v>144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</row>
    <row r="44" spans="2:17" ht="19.5" customHeight="1">
      <c r="B44" s="149" t="s">
        <v>145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</row>
    <row r="45" spans="2:17" ht="19.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</row>
    <row r="46" spans="2:17" ht="19.5" customHeight="1">
      <c r="B46" s="151" t="s">
        <v>146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 ht="19.5" customHeight="1">
      <c r="B47" s="149" t="s">
        <v>147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</row>
    <row r="48" spans="2:17" ht="19.5" customHeight="1">
      <c r="B48" s="149" t="s">
        <v>148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</row>
    <row r="49" spans="2:17" ht="19.5" customHeight="1">
      <c r="B49" s="149" t="s">
        <v>149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</row>
    <row r="50" spans="2:17" ht="19.5" customHeight="1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2:17" ht="19.5" customHeight="1">
      <c r="B51" s="151" t="s">
        <v>150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 ht="19.5" customHeight="1">
      <c r="B52" s="6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68"/>
      <c r="P52" s="68"/>
      <c r="Q52" s="68"/>
    </row>
    <row r="53" spans="1:17" ht="19.5" customHeight="1">
      <c r="A53" s="70" t="s">
        <v>151</v>
      </c>
      <c r="B53" s="71" t="s">
        <v>152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2"/>
      <c r="P53" s="72"/>
      <c r="Q53" s="72"/>
    </row>
    <row r="54" spans="2:17" ht="25.5" customHeight="1">
      <c r="B54" s="71"/>
      <c r="C54" s="73" t="s">
        <v>153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72"/>
      <c r="P54" s="72"/>
      <c r="Q54" s="72"/>
    </row>
    <row r="55" spans="2:17" ht="19.5" customHeight="1">
      <c r="B55" s="71"/>
      <c r="C55" s="73" t="s">
        <v>154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72"/>
      <c r="P55" s="72"/>
      <c r="Q55" s="72"/>
    </row>
    <row r="56" spans="2:17" ht="19.5" customHeight="1">
      <c r="B56" s="71"/>
      <c r="C56" s="74" t="s">
        <v>155</v>
      </c>
      <c r="D56" s="75" t="s">
        <v>156</v>
      </c>
      <c r="E56" s="71"/>
      <c r="F56" s="71"/>
      <c r="G56" s="71"/>
      <c r="H56" s="71"/>
      <c r="I56" s="71"/>
      <c r="J56" s="73" t="s">
        <v>157</v>
      </c>
      <c r="K56" s="71"/>
      <c r="L56" s="71"/>
      <c r="M56" s="71"/>
      <c r="N56" s="72"/>
      <c r="O56" s="72"/>
      <c r="P56" s="72"/>
      <c r="Q56" s="72"/>
    </row>
    <row r="57" spans="2:17" ht="19.5" customHeight="1">
      <c r="B57" s="71" t="s">
        <v>158</v>
      </c>
      <c r="C57" s="76"/>
      <c r="D57" s="77"/>
      <c r="E57" s="71"/>
      <c r="F57" s="71"/>
      <c r="G57" s="71"/>
      <c r="H57" s="71"/>
      <c r="I57" s="71"/>
      <c r="J57" s="71"/>
      <c r="K57" s="71"/>
      <c r="L57" s="71"/>
      <c r="M57" s="71"/>
      <c r="N57" s="72"/>
      <c r="O57" s="72"/>
      <c r="P57" s="72"/>
      <c r="Q57" s="72"/>
    </row>
    <row r="58" spans="2:17" ht="19.5" customHeight="1">
      <c r="B58" s="71" t="s">
        <v>159</v>
      </c>
      <c r="C58" s="74" t="s">
        <v>160</v>
      </c>
      <c r="D58" s="77"/>
      <c r="E58" s="71"/>
      <c r="F58" s="71"/>
      <c r="G58" s="71"/>
      <c r="H58" s="71"/>
      <c r="I58" s="71"/>
      <c r="J58" s="71"/>
      <c r="K58" s="71"/>
      <c r="L58" s="71"/>
      <c r="M58" s="71"/>
      <c r="N58" s="72"/>
      <c r="O58" s="72"/>
      <c r="P58" s="72"/>
      <c r="Q58" s="72"/>
    </row>
    <row r="59" spans="2:17" ht="19.5" customHeight="1">
      <c r="B59" s="71" t="s">
        <v>161</v>
      </c>
      <c r="C59" s="74" t="s">
        <v>162</v>
      </c>
      <c r="D59" s="77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72"/>
      <c r="P59" s="72"/>
      <c r="Q59" s="72"/>
    </row>
    <row r="60" spans="2:17" ht="19.5" customHeight="1">
      <c r="B60" s="71" t="s">
        <v>163</v>
      </c>
      <c r="C60" s="74" t="s">
        <v>164</v>
      </c>
      <c r="D60" s="77"/>
      <c r="E60" s="71"/>
      <c r="F60" s="71"/>
      <c r="G60" s="71"/>
      <c r="H60" s="71"/>
      <c r="I60" s="71"/>
      <c r="J60" s="71"/>
      <c r="K60" s="71"/>
      <c r="L60" s="71"/>
      <c r="M60" s="71"/>
      <c r="N60" s="72"/>
      <c r="O60" s="72"/>
      <c r="P60" s="72"/>
      <c r="Q60" s="72"/>
    </row>
    <row r="61" spans="2:17" ht="19.5" customHeight="1">
      <c r="B61" s="71" t="s">
        <v>165</v>
      </c>
      <c r="C61" s="74" t="s">
        <v>166</v>
      </c>
      <c r="D61" s="77"/>
      <c r="E61" s="71"/>
      <c r="F61" s="71"/>
      <c r="G61" s="71"/>
      <c r="H61" s="71"/>
      <c r="I61" s="71"/>
      <c r="J61" s="71"/>
      <c r="K61" s="71"/>
      <c r="L61" s="71"/>
      <c r="M61" s="71"/>
      <c r="N61" s="72"/>
      <c r="O61" s="72"/>
      <c r="P61" s="72"/>
      <c r="Q61" s="72"/>
    </row>
    <row r="62" spans="2:17" ht="19.5" customHeight="1">
      <c r="B62" s="71" t="s">
        <v>167</v>
      </c>
      <c r="C62" s="74" t="s">
        <v>168</v>
      </c>
      <c r="D62" s="77"/>
      <c r="E62" s="71"/>
      <c r="F62" s="71"/>
      <c r="G62" s="71"/>
      <c r="H62" s="71"/>
      <c r="I62" s="71"/>
      <c r="J62" s="71"/>
      <c r="K62" s="71"/>
      <c r="L62" s="71"/>
      <c r="M62" s="71"/>
      <c r="N62" s="72"/>
      <c r="O62" s="72"/>
      <c r="P62" s="72"/>
      <c r="Q62" s="72"/>
    </row>
    <row r="63" spans="2:17" ht="19.5" customHeight="1">
      <c r="B63" s="71"/>
      <c r="C63" s="74"/>
      <c r="D63" s="74" t="s">
        <v>169</v>
      </c>
      <c r="E63" s="71"/>
      <c r="F63" s="71"/>
      <c r="G63" s="71"/>
      <c r="H63" s="71"/>
      <c r="I63" s="71"/>
      <c r="J63" s="71"/>
      <c r="K63" s="71"/>
      <c r="L63" s="71"/>
      <c r="M63" s="71"/>
      <c r="N63" s="72"/>
      <c r="O63" s="72"/>
      <c r="P63" s="72"/>
      <c r="Q63" s="72"/>
    </row>
    <row r="64" spans="2:17" ht="19.5" customHeight="1">
      <c r="B64" s="71"/>
      <c r="C64" s="74"/>
      <c r="D64" s="74" t="s">
        <v>170</v>
      </c>
      <c r="E64" s="71"/>
      <c r="F64" s="71"/>
      <c r="G64" s="71"/>
      <c r="H64" s="71"/>
      <c r="I64" s="71"/>
      <c r="J64" s="71"/>
      <c r="K64" s="71"/>
      <c r="L64" s="71"/>
      <c r="M64" s="71"/>
      <c r="N64" s="72"/>
      <c r="O64" s="72"/>
      <c r="P64" s="72"/>
      <c r="Q64" s="72"/>
    </row>
    <row r="65" spans="2:17" ht="19.5" customHeight="1">
      <c r="B65" s="71"/>
      <c r="C65" s="74"/>
      <c r="D65" s="74" t="s">
        <v>171</v>
      </c>
      <c r="E65" s="71"/>
      <c r="F65" s="71"/>
      <c r="G65" s="71"/>
      <c r="H65" s="71"/>
      <c r="I65" s="71"/>
      <c r="J65" s="71"/>
      <c r="K65" s="71"/>
      <c r="L65" s="71"/>
      <c r="M65" s="71"/>
      <c r="N65" s="72"/>
      <c r="O65" s="72"/>
      <c r="P65" s="72"/>
      <c r="Q65" s="72"/>
    </row>
    <row r="66" spans="2:17" ht="19.5" customHeight="1">
      <c r="B66" s="71" t="s">
        <v>172</v>
      </c>
      <c r="C66" s="74" t="s">
        <v>173</v>
      </c>
      <c r="D66" s="77"/>
      <c r="E66" s="71"/>
      <c r="F66" s="71"/>
      <c r="G66" s="71"/>
      <c r="H66" s="71"/>
      <c r="I66" s="71"/>
      <c r="J66" s="71"/>
      <c r="K66" s="71"/>
      <c r="L66" s="71"/>
      <c r="M66" s="71"/>
      <c r="N66" s="72"/>
      <c r="O66" s="72"/>
      <c r="P66" s="72"/>
      <c r="Q66" s="72"/>
    </row>
    <row r="67" spans="2:17" ht="19.5" customHeight="1">
      <c r="B67" s="71"/>
      <c r="D67" s="74" t="s">
        <v>174</v>
      </c>
      <c r="E67" s="71"/>
      <c r="F67" s="71"/>
      <c r="G67" s="71"/>
      <c r="H67" s="71"/>
      <c r="I67" s="71"/>
      <c r="J67" s="71"/>
      <c r="K67" s="71"/>
      <c r="L67" s="71"/>
      <c r="M67" s="71"/>
      <c r="N67" s="72"/>
      <c r="O67" s="72"/>
      <c r="P67" s="72"/>
      <c r="Q67" s="72"/>
    </row>
    <row r="68" spans="2:17" ht="19.5" customHeight="1">
      <c r="B68" s="71"/>
      <c r="D68" s="74" t="s">
        <v>175</v>
      </c>
      <c r="E68" s="71"/>
      <c r="F68" s="71"/>
      <c r="G68" s="71"/>
      <c r="H68" s="71"/>
      <c r="I68" s="71"/>
      <c r="J68" s="71"/>
      <c r="K68" s="71"/>
      <c r="L68" s="71"/>
      <c r="M68" s="71"/>
      <c r="N68" s="72"/>
      <c r="O68" s="72"/>
      <c r="P68" s="72"/>
      <c r="Q68" s="72"/>
    </row>
    <row r="69" spans="2:17" ht="19.5" customHeight="1">
      <c r="B69" s="71"/>
      <c r="D69" s="74" t="s">
        <v>176</v>
      </c>
      <c r="E69" s="71"/>
      <c r="F69" s="71"/>
      <c r="G69" s="71"/>
      <c r="H69" s="71"/>
      <c r="I69" s="71"/>
      <c r="J69" s="71"/>
      <c r="K69" s="71"/>
      <c r="L69" s="71"/>
      <c r="M69" s="71"/>
      <c r="N69" s="72"/>
      <c r="O69" s="72"/>
      <c r="P69" s="72"/>
      <c r="Q69" s="72"/>
    </row>
    <row r="70" spans="2:17" ht="19.5" customHeight="1">
      <c r="B70" s="71"/>
      <c r="D70" s="74" t="s">
        <v>177</v>
      </c>
      <c r="E70" s="71"/>
      <c r="F70" s="71"/>
      <c r="G70" s="71"/>
      <c r="H70" s="71"/>
      <c r="I70" s="71"/>
      <c r="J70" s="71"/>
      <c r="K70" s="71"/>
      <c r="L70" s="71"/>
      <c r="M70" s="71"/>
      <c r="N70" s="72"/>
      <c r="O70" s="72"/>
      <c r="P70" s="72"/>
      <c r="Q70" s="72"/>
    </row>
    <row r="71" spans="2:17" ht="19.5" customHeight="1">
      <c r="B71" s="71" t="s">
        <v>178</v>
      </c>
      <c r="C71" s="74" t="s">
        <v>179</v>
      </c>
      <c r="D71" s="77"/>
      <c r="E71" s="71"/>
      <c r="F71" s="71"/>
      <c r="G71" s="71"/>
      <c r="H71" s="71"/>
      <c r="I71" s="71"/>
      <c r="J71" s="71"/>
      <c r="K71" s="71"/>
      <c r="L71" s="71"/>
      <c r="M71" s="71"/>
      <c r="N71" s="72"/>
      <c r="O71" s="72"/>
      <c r="P71" s="72"/>
      <c r="Q71" s="72"/>
    </row>
    <row r="72" spans="2:17" ht="19.5" customHeight="1">
      <c r="B72" s="71" t="s">
        <v>180</v>
      </c>
      <c r="C72" s="74" t="s">
        <v>181</v>
      </c>
      <c r="E72" s="71"/>
      <c r="F72" s="71"/>
      <c r="G72" s="71"/>
      <c r="H72" s="71"/>
      <c r="I72" s="71"/>
      <c r="J72" s="71"/>
      <c r="K72" s="71"/>
      <c r="L72" s="71"/>
      <c r="M72" s="71"/>
      <c r="N72" s="72"/>
      <c r="O72" s="72"/>
      <c r="P72" s="72"/>
      <c r="Q72" s="72"/>
    </row>
    <row r="73" spans="2:17" ht="19.5" customHeight="1">
      <c r="B73" s="71"/>
      <c r="C73" s="76"/>
      <c r="D73" s="73" t="s">
        <v>182</v>
      </c>
      <c r="E73" s="71"/>
      <c r="F73" s="71"/>
      <c r="G73" s="71"/>
      <c r="H73" s="71"/>
      <c r="I73" s="71"/>
      <c r="J73" s="71"/>
      <c r="K73" s="71"/>
      <c r="L73" s="71"/>
      <c r="M73" s="71"/>
      <c r="N73" s="72"/>
      <c r="O73" s="72"/>
      <c r="P73" s="72"/>
      <c r="Q73" s="72"/>
    </row>
    <row r="74" spans="2:17" ht="19.5" customHeight="1">
      <c r="B74" s="71"/>
      <c r="C74" s="76"/>
      <c r="D74" s="73" t="s">
        <v>183</v>
      </c>
      <c r="E74" s="71"/>
      <c r="F74" s="71"/>
      <c r="G74" s="71"/>
      <c r="H74" s="71"/>
      <c r="I74" s="71"/>
      <c r="J74" s="71"/>
      <c r="K74" s="71"/>
      <c r="L74" s="71"/>
      <c r="M74" s="71"/>
      <c r="N74" s="72"/>
      <c r="O74" s="72"/>
      <c r="P74" s="72"/>
      <c r="Q74" s="72"/>
    </row>
    <row r="75" spans="2:17" ht="19.5" customHeight="1">
      <c r="B75" s="71"/>
      <c r="C75" s="76"/>
      <c r="D75" s="73" t="s">
        <v>184</v>
      </c>
      <c r="E75" s="71"/>
      <c r="F75" s="71"/>
      <c r="G75" s="71"/>
      <c r="H75" s="71"/>
      <c r="I75" s="71"/>
      <c r="J75" s="71"/>
      <c r="K75" s="71"/>
      <c r="L75" s="71"/>
      <c r="M75" s="71"/>
      <c r="N75" s="72"/>
      <c r="O75" s="72"/>
      <c r="P75" s="72"/>
      <c r="Q75" s="72"/>
    </row>
    <row r="76" spans="2:17" ht="19.5" customHeight="1">
      <c r="B76" s="71"/>
      <c r="C76" s="76"/>
      <c r="D76" s="73" t="s">
        <v>185</v>
      </c>
      <c r="E76" s="71"/>
      <c r="F76" s="71"/>
      <c r="G76" s="71"/>
      <c r="H76" s="71"/>
      <c r="I76" s="71"/>
      <c r="J76" s="71"/>
      <c r="K76" s="71"/>
      <c r="L76" s="71"/>
      <c r="M76" s="71"/>
      <c r="N76" s="72"/>
      <c r="O76" s="72"/>
      <c r="P76" s="72"/>
      <c r="Q76" s="72"/>
    </row>
    <row r="77" spans="2:17" ht="19.5" customHeight="1">
      <c r="B77" s="71"/>
      <c r="C77" s="76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2"/>
      <c r="O77" s="72"/>
      <c r="P77" s="72"/>
      <c r="Q77" s="72"/>
    </row>
    <row r="78" spans="2:17" ht="19.5" customHeight="1">
      <c r="B78" s="151" t="s">
        <v>186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 ht="19.5" customHeight="1">
      <c r="B79" s="151" t="s">
        <v>187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 ht="19.5" customHeight="1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</row>
    <row r="81" spans="2:17" ht="19.5" customHeight="1">
      <c r="B81" s="151" t="s">
        <v>188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 ht="19.5" customHeight="1">
      <c r="B82" s="149" t="s">
        <v>189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</row>
    <row r="83" spans="2:17" ht="19.5" customHeight="1"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</row>
    <row r="84" spans="2:17" ht="19.5" customHeight="1">
      <c r="B84" s="151" t="s">
        <v>190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 ht="19.5" customHeight="1">
      <c r="B85" s="149" t="s">
        <v>191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</row>
    <row r="86" spans="2:17" ht="19.5" customHeight="1">
      <c r="B86" s="149" t="s">
        <v>192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</row>
    <row r="87" spans="2:17" ht="19.5" customHeight="1">
      <c r="B87" s="149" t="s">
        <v>193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</row>
    <row r="88" spans="2:17" ht="19.5" customHeight="1">
      <c r="B88" s="149" t="s">
        <v>194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</row>
    <row r="89" spans="2:17" ht="19.5" customHeight="1">
      <c r="B89" s="149" t="s">
        <v>195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</row>
    <row r="90" spans="2:17" ht="19.5" customHeight="1">
      <c r="B90" s="150" t="s">
        <v>196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</row>
    <row r="91" spans="2:17" ht="19.5" customHeight="1">
      <c r="B91" s="149" t="s">
        <v>197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</row>
    <row r="92" spans="1:17" ht="19.5" customHeight="1">
      <c r="A92" s="70" t="s">
        <v>151</v>
      </c>
      <c r="B92" s="152" t="s">
        <v>198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</row>
    <row r="93" spans="2:17" ht="19.5" customHeight="1">
      <c r="B93" s="152" t="s">
        <v>199</v>
      </c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</row>
    <row r="94" spans="2:17" ht="19.5" customHeight="1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2"/>
      <c r="O94" s="72"/>
      <c r="P94" s="72"/>
      <c r="Q94" s="72"/>
    </row>
    <row r="95" spans="2:17" ht="19.5" customHeight="1">
      <c r="B95" s="149" t="s">
        <v>200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</row>
    <row r="96" spans="2:17" ht="19.5" customHeight="1">
      <c r="B96" s="149" t="s">
        <v>201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</row>
    <row r="97" spans="2:17" ht="19.5" customHeight="1">
      <c r="B97" s="149" t="s">
        <v>202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</row>
    <row r="98" spans="2:17" ht="19.5" customHeight="1">
      <c r="B98" s="149" t="s">
        <v>203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</row>
    <row r="99" spans="2:17" ht="19.5" customHeight="1">
      <c r="B99" s="149" t="s">
        <v>204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</row>
    <row r="100" spans="2:17" ht="19.5" customHeight="1">
      <c r="B100" s="149" t="s">
        <v>205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</row>
    <row r="101" spans="2:17" ht="19.5" customHeight="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8"/>
      <c r="O101" s="68"/>
      <c r="P101" s="68"/>
      <c r="Q101" s="68"/>
    </row>
    <row r="102" spans="2:17" ht="19.5" customHeight="1">
      <c r="B102" s="149" t="s">
        <v>206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</row>
    <row r="103" spans="2:17" ht="19.5" customHeight="1"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</row>
    <row r="104" spans="2:17" ht="19.5" customHeight="1">
      <c r="B104" s="151" t="s">
        <v>207</v>
      </c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 ht="24" customHeight="1">
      <c r="B105" s="149" t="s">
        <v>208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</row>
    <row r="106" spans="2:17" ht="19.5" customHeight="1"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</row>
    <row r="107" spans="2:17" ht="19.5" customHeight="1">
      <c r="B107" s="149" t="s">
        <v>209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</row>
    <row r="108" spans="2:17" ht="19.5" customHeight="1">
      <c r="B108" s="153" t="s">
        <v>210</v>
      </c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</row>
    <row r="109" spans="2:17" ht="18.75">
      <c r="B109" s="153" t="s">
        <v>211</v>
      </c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</row>
    <row r="110" spans="2:17" ht="30" customHeight="1">
      <c r="B110" s="153" t="s">
        <v>212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</row>
    <row r="111" spans="2:13" ht="30" customHeight="1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</row>
    <row r="112" spans="2:17" ht="20.25">
      <c r="B112" s="155" t="s">
        <v>213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</row>
    <row r="113" spans="2:17" ht="30" customHeight="1">
      <c r="B113" s="155" t="s">
        <v>110</v>
      </c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</row>
    <row r="114" spans="2:17" ht="30" customHeight="1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ht="18">
      <c r="B115" s="156" t="s">
        <v>214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</row>
  </sheetData>
  <sheetProtection sheet="1" objects="1" scenarios="1"/>
  <mergeCells count="85">
    <mergeCell ref="B115:Q115"/>
    <mergeCell ref="B108:Q108"/>
    <mergeCell ref="B109:Q109"/>
    <mergeCell ref="B110:Q110"/>
    <mergeCell ref="B111:M111"/>
    <mergeCell ref="B112:Q112"/>
    <mergeCell ref="B113:Q113"/>
    <mergeCell ref="B102:Q102"/>
    <mergeCell ref="B103:Q103"/>
    <mergeCell ref="B104:Q104"/>
    <mergeCell ref="B105:Q105"/>
    <mergeCell ref="B106:Q106"/>
    <mergeCell ref="B107:Q107"/>
    <mergeCell ref="B95:Q95"/>
    <mergeCell ref="B96:Q96"/>
    <mergeCell ref="B97:Q97"/>
    <mergeCell ref="B98:Q98"/>
    <mergeCell ref="B99:Q99"/>
    <mergeCell ref="B100:Q100"/>
    <mergeCell ref="B88:Q88"/>
    <mergeCell ref="B89:Q89"/>
    <mergeCell ref="B90:Q90"/>
    <mergeCell ref="B91:Q91"/>
    <mergeCell ref="B92:Q92"/>
    <mergeCell ref="B93:Q93"/>
    <mergeCell ref="B82:Q82"/>
    <mergeCell ref="B83:Q83"/>
    <mergeCell ref="B84:Q84"/>
    <mergeCell ref="B85:Q85"/>
    <mergeCell ref="B86:Q86"/>
    <mergeCell ref="B87:Q87"/>
    <mergeCell ref="B50:Q50"/>
    <mergeCell ref="B51:Q51"/>
    <mergeCell ref="B78:Q78"/>
    <mergeCell ref="B79:Q79"/>
    <mergeCell ref="B80:Q80"/>
    <mergeCell ref="B81:Q81"/>
    <mergeCell ref="B44:Q44"/>
    <mergeCell ref="B45:Q45"/>
    <mergeCell ref="B46:Q46"/>
    <mergeCell ref="B47:Q47"/>
    <mergeCell ref="B48:Q48"/>
    <mergeCell ref="B49:Q49"/>
    <mergeCell ref="B38:Q38"/>
    <mergeCell ref="B39:Q39"/>
    <mergeCell ref="B40:Q40"/>
    <mergeCell ref="B41:Q41"/>
    <mergeCell ref="B42:Q42"/>
    <mergeCell ref="B43:Q43"/>
    <mergeCell ref="B32:Q32"/>
    <mergeCell ref="B33:Q33"/>
    <mergeCell ref="B34:Q34"/>
    <mergeCell ref="B35:Q35"/>
    <mergeCell ref="B36:Q36"/>
    <mergeCell ref="B37:Q37"/>
    <mergeCell ref="B26:Q26"/>
    <mergeCell ref="B27:Q27"/>
    <mergeCell ref="B28:Q28"/>
    <mergeCell ref="B29:Q29"/>
    <mergeCell ref="B30:Q30"/>
    <mergeCell ref="B31:Q31"/>
    <mergeCell ref="B19:Q19"/>
    <mergeCell ref="B20:Q20"/>
    <mergeCell ref="B22:Q22"/>
    <mergeCell ref="B23:Q23"/>
    <mergeCell ref="B24:Q24"/>
    <mergeCell ref="B25:Q25"/>
    <mergeCell ref="B13:Q13"/>
    <mergeCell ref="B14:Q14"/>
    <mergeCell ref="B15:Q15"/>
    <mergeCell ref="B16:Q16"/>
    <mergeCell ref="B17:Q17"/>
    <mergeCell ref="B18:Q18"/>
    <mergeCell ref="B7:Q7"/>
    <mergeCell ref="B8:Q8"/>
    <mergeCell ref="B9:Q9"/>
    <mergeCell ref="B10:Q10"/>
    <mergeCell ref="B11:Q11"/>
    <mergeCell ref="B12:Q12"/>
    <mergeCell ref="B1:Q1"/>
    <mergeCell ref="B2:Q2"/>
    <mergeCell ref="B3:Q3"/>
    <mergeCell ref="B4:Q4"/>
    <mergeCell ref="B5:Q5"/>
    <mergeCell ref="B6:Q6"/>
  </mergeCells>
  <hyperlinks>
    <hyperlink ref="C56" r:id="rId1" display="See "/>
    <hyperlink ref="D56" r:id="rId2" display="http://www.dangl.at/ausruest/vid_tim/vid_tim1.htm"/>
  </hyperlinks>
  <printOptions/>
  <pageMargins left="0.75" right="0.75" top="1" bottom="1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showGridLines="0" zoomScale="90" zoomScaleNormal="90" zoomScalePageLayoutView="0" workbookViewId="0" topLeftCell="A73">
      <selection activeCell="A98" sqref="A98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215</v>
      </c>
      <c r="F1" t="s">
        <v>216</v>
      </c>
    </row>
    <row r="2" spans="1:6" ht="12.75">
      <c r="A2" t="s">
        <v>217</v>
      </c>
      <c r="F2" t="s">
        <v>50</v>
      </c>
    </row>
    <row r="3" spans="1:6" ht="12.75">
      <c r="A3" t="s">
        <v>21</v>
      </c>
      <c r="F3" t="s">
        <v>218</v>
      </c>
    </row>
    <row r="4" spans="1:6" ht="12.75">
      <c r="A4" t="s">
        <v>219</v>
      </c>
      <c r="F4" t="s">
        <v>220</v>
      </c>
    </row>
    <row r="5" spans="1:6" ht="12.75">
      <c r="A5" t="s">
        <v>221</v>
      </c>
      <c r="F5" t="s">
        <v>222</v>
      </c>
    </row>
    <row r="6" spans="1:6" ht="12.75">
      <c r="A6" t="s">
        <v>223</v>
      </c>
      <c r="F6" t="s">
        <v>224</v>
      </c>
    </row>
    <row r="7" spans="3:9" ht="12.75">
      <c r="C7" t="s">
        <v>225</v>
      </c>
      <c r="E7" t="s">
        <v>46</v>
      </c>
      <c r="G7" t="s">
        <v>48</v>
      </c>
      <c r="H7" t="s">
        <v>226</v>
      </c>
      <c r="I7" s="79"/>
    </row>
    <row r="8" spans="3:9" ht="12.75">
      <c r="C8" t="s">
        <v>43</v>
      </c>
      <c r="E8" t="s">
        <v>227</v>
      </c>
      <c r="F8" s="79"/>
      <c r="G8" t="s">
        <v>228</v>
      </c>
      <c r="H8" t="s">
        <v>54</v>
      </c>
      <c r="I8" s="79"/>
    </row>
    <row r="9" spans="1:9" ht="12.75">
      <c r="A9" s="80" t="s">
        <v>2</v>
      </c>
      <c r="F9" s="79"/>
      <c r="I9" s="79"/>
    </row>
    <row r="10" spans="1:9" ht="12.75">
      <c r="A10" s="81" t="s">
        <v>229</v>
      </c>
      <c r="F10" s="82"/>
      <c r="I10" s="82"/>
    </row>
    <row r="11" spans="1:9" ht="12.75">
      <c r="A11" t="s">
        <v>230</v>
      </c>
      <c r="F11" s="82"/>
      <c r="I11" s="82"/>
    </row>
    <row r="12" spans="6:9" ht="12.75">
      <c r="F12" s="82"/>
      <c r="I12" s="82"/>
    </row>
    <row r="13" spans="6:9" ht="12.75">
      <c r="F13" s="82"/>
      <c r="I13" s="82"/>
    </row>
    <row r="14" spans="6:9" ht="12.75">
      <c r="F14" s="82"/>
      <c r="I14" s="82"/>
    </row>
    <row r="15" spans="3:8" ht="12.75">
      <c r="C15" t="s">
        <v>75</v>
      </c>
      <c r="F15" t="s">
        <v>231</v>
      </c>
      <c r="H15" t="s">
        <v>232</v>
      </c>
    </row>
    <row r="16" spans="3:8" ht="12.75">
      <c r="C16" t="s">
        <v>99</v>
      </c>
      <c r="F16" t="s">
        <v>233</v>
      </c>
      <c r="H16" t="s">
        <v>234</v>
      </c>
    </row>
    <row r="17" spans="1:8" ht="12.75">
      <c r="A17" t="s">
        <v>60</v>
      </c>
      <c r="F17" t="s">
        <v>235</v>
      </c>
      <c r="H17" t="s">
        <v>236</v>
      </c>
    </row>
    <row r="18" spans="1:6" ht="12.75">
      <c r="A18" t="s">
        <v>237</v>
      </c>
      <c r="F18" t="s">
        <v>62</v>
      </c>
    </row>
    <row r="19" spans="1:6" ht="12.75">
      <c r="A19" t="s">
        <v>238</v>
      </c>
      <c r="F19" t="s">
        <v>239</v>
      </c>
    </row>
    <row r="20" spans="1:6" ht="12.75">
      <c r="A20" t="s">
        <v>240</v>
      </c>
      <c r="F20" t="s">
        <v>241</v>
      </c>
    </row>
    <row r="21" spans="1:6" ht="12.75">
      <c r="A21" t="s">
        <v>242</v>
      </c>
      <c r="F21" t="s">
        <v>243</v>
      </c>
    </row>
    <row r="22" spans="1:6" ht="12.75">
      <c r="A22" t="s">
        <v>244</v>
      </c>
      <c r="F22" t="s">
        <v>245</v>
      </c>
    </row>
    <row r="23" ht="12.75">
      <c r="A23" t="s">
        <v>246</v>
      </c>
    </row>
    <row r="24" spans="1:6" ht="12.75">
      <c r="A24" t="s">
        <v>247</v>
      </c>
      <c r="F24" t="s">
        <v>248</v>
      </c>
    </row>
    <row r="25" spans="3:6" ht="12.75">
      <c r="C25" s="83">
        <f ca="1">YEAR(NOW())-1</f>
        <v>2010</v>
      </c>
      <c r="F25" t="s">
        <v>249</v>
      </c>
    </row>
    <row r="26" spans="3:6" ht="12.75">
      <c r="C26" s="83">
        <f>C25+1</f>
        <v>2011</v>
      </c>
      <c r="F26" t="s">
        <v>250</v>
      </c>
    </row>
    <row r="27" spans="1:6" ht="12.75">
      <c r="A27" t="s">
        <v>251</v>
      </c>
      <c r="C27" s="83">
        <f>C26+1</f>
        <v>2012</v>
      </c>
      <c r="F27" t="s">
        <v>252</v>
      </c>
    </row>
    <row r="28" spans="1:3" ht="12.75">
      <c r="A28" t="s">
        <v>253</v>
      </c>
      <c r="C28" s="83">
        <f>C27+1</f>
        <v>2013</v>
      </c>
    </row>
    <row r="29" spans="1:3" ht="12.75">
      <c r="A29" t="s">
        <v>254</v>
      </c>
      <c r="C29" s="83">
        <f>C28+1</f>
        <v>2014</v>
      </c>
    </row>
    <row r="30" spans="1:3" ht="12.75">
      <c r="A30" t="s">
        <v>255</v>
      </c>
      <c r="C30" s="83">
        <f>C29+1</f>
        <v>2015</v>
      </c>
    </row>
    <row r="31" spans="1:6" ht="12.75">
      <c r="A31" t="s">
        <v>256</v>
      </c>
      <c r="F31" t="s">
        <v>36</v>
      </c>
    </row>
    <row r="32" spans="1:6" ht="12.75">
      <c r="A32" t="s">
        <v>257</v>
      </c>
      <c r="F32" t="s">
        <v>258</v>
      </c>
    </row>
    <row r="33" spans="1:6" ht="12.75">
      <c r="A33" t="s">
        <v>259</v>
      </c>
      <c r="F33" t="s">
        <v>260</v>
      </c>
    </row>
    <row r="34" ht="12.75">
      <c r="A34" t="s">
        <v>261</v>
      </c>
    </row>
    <row r="35" spans="1:6" ht="12.75">
      <c r="A35" t="s">
        <v>262</v>
      </c>
      <c r="D35" s="84" t="s">
        <v>75</v>
      </c>
      <c r="F35" t="s">
        <v>78</v>
      </c>
    </row>
    <row r="36" spans="1:6" ht="12.75">
      <c r="A36" t="s">
        <v>263</v>
      </c>
      <c r="D36" s="84" t="s">
        <v>99</v>
      </c>
      <c r="F36" t="s">
        <v>264</v>
      </c>
    </row>
    <row r="37" spans="1:6" ht="12.75">
      <c r="A37" t="s">
        <v>10</v>
      </c>
      <c r="D37" s="84" t="s">
        <v>265</v>
      </c>
      <c r="F37" t="s">
        <v>266</v>
      </c>
    </row>
    <row r="38" spans="1:6" ht="12.75">
      <c r="A38" t="s">
        <v>267</v>
      </c>
      <c r="F38" t="s">
        <v>268</v>
      </c>
    </row>
    <row r="39" spans="2:6" ht="12.75">
      <c r="B39">
        <v>0</v>
      </c>
      <c r="F39" t="s">
        <v>269</v>
      </c>
    </row>
    <row r="40" spans="1:6" ht="12.75">
      <c r="A40" t="s">
        <v>91</v>
      </c>
      <c r="B40">
        <v>1</v>
      </c>
      <c r="F40" t="s">
        <v>270</v>
      </c>
    </row>
    <row r="41" spans="1:6" ht="12.75">
      <c r="A41" t="s">
        <v>271</v>
      </c>
      <c r="B41">
        <v>2</v>
      </c>
      <c r="F41" t="s">
        <v>272</v>
      </c>
    </row>
    <row r="42" spans="1:2" ht="12.75">
      <c r="A42" t="s">
        <v>273</v>
      </c>
      <c r="B42">
        <v>3</v>
      </c>
    </row>
    <row r="43" spans="1:6" ht="12.75">
      <c r="A43" t="s">
        <v>274</v>
      </c>
      <c r="B43">
        <v>4</v>
      </c>
      <c r="F43" t="s">
        <v>275</v>
      </c>
    </row>
    <row r="44" spans="2:6" ht="12.75">
      <c r="B44">
        <v>5</v>
      </c>
      <c r="F44" t="s">
        <v>80</v>
      </c>
    </row>
    <row r="45" ht="12.75">
      <c r="F45" t="s">
        <v>276</v>
      </c>
    </row>
    <row r="46" ht="12.75">
      <c r="A46" s="85" t="s">
        <v>277</v>
      </c>
    </row>
    <row r="47" ht="12.75">
      <c r="A47" t="s">
        <v>58</v>
      </c>
    </row>
    <row r="48" ht="12.75">
      <c r="A48" t="s">
        <v>278</v>
      </c>
    </row>
    <row r="49" ht="12.75">
      <c r="A49" t="s">
        <v>279</v>
      </c>
    </row>
    <row r="50" ht="12.75">
      <c r="A50" t="s">
        <v>280</v>
      </c>
    </row>
    <row r="51" ht="12.75">
      <c r="A51" t="s">
        <v>281</v>
      </c>
    </row>
    <row r="52" ht="12.75">
      <c r="A52" t="s">
        <v>282</v>
      </c>
    </row>
    <row r="54" spans="1:2" ht="12.75">
      <c r="A54" t="s">
        <v>283</v>
      </c>
      <c r="B54">
        <v>0</v>
      </c>
    </row>
    <row r="55" spans="1:2" ht="12.75">
      <c r="A55" t="s">
        <v>284</v>
      </c>
      <c r="B55">
        <v>1</v>
      </c>
    </row>
    <row r="56" spans="1:2" ht="12.75">
      <c r="A56" t="s">
        <v>285</v>
      </c>
      <c r="B56">
        <v>4</v>
      </c>
    </row>
    <row r="57" spans="1:2" ht="12.75">
      <c r="A57" t="s">
        <v>286</v>
      </c>
      <c r="B57">
        <v>5</v>
      </c>
    </row>
    <row r="58" spans="1:2" ht="12.75">
      <c r="A58" t="s">
        <v>287</v>
      </c>
      <c r="B58">
        <v>2</v>
      </c>
    </row>
    <row r="59" spans="1:2" ht="12.75">
      <c r="A59" t="s">
        <v>288</v>
      </c>
      <c r="B59">
        <v>3</v>
      </c>
    </row>
    <row r="60" spans="1:2" ht="12.75">
      <c r="A60" t="s">
        <v>289</v>
      </c>
      <c r="B60">
        <v>3</v>
      </c>
    </row>
    <row r="61" spans="1:2" ht="12.75">
      <c r="A61" t="s">
        <v>67</v>
      </c>
      <c r="B61">
        <v>2</v>
      </c>
    </row>
    <row r="62" spans="1:2" ht="12.75">
      <c r="A62" t="s">
        <v>290</v>
      </c>
      <c r="B62">
        <v>3</v>
      </c>
    </row>
    <row r="63" spans="1:2" ht="12.75">
      <c r="A63" t="s">
        <v>291</v>
      </c>
      <c r="B63">
        <v>3</v>
      </c>
    </row>
    <row r="64" spans="1:2" ht="12.75">
      <c r="A64" t="s">
        <v>292</v>
      </c>
      <c r="B64">
        <v>2</v>
      </c>
    </row>
    <row r="69" spans="1:2" ht="12.75">
      <c r="A69" t="s">
        <v>293</v>
      </c>
      <c r="B69">
        <v>1</v>
      </c>
    </row>
    <row r="70" spans="1:2" ht="14.25">
      <c r="A70" s="86" t="s">
        <v>69</v>
      </c>
      <c r="B70">
        <v>2</v>
      </c>
    </row>
    <row r="71" spans="1:2" ht="12.75">
      <c r="A71" t="s">
        <v>294</v>
      </c>
      <c r="B71">
        <v>3</v>
      </c>
    </row>
    <row r="72" spans="1:2" ht="12.75">
      <c r="A72" t="s">
        <v>224</v>
      </c>
      <c r="B72">
        <v>4</v>
      </c>
    </row>
    <row r="74" ht="12.75">
      <c r="A74" t="s">
        <v>295</v>
      </c>
    </row>
    <row r="75" ht="12.75">
      <c r="A75" t="s">
        <v>72</v>
      </c>
    </row>
    <row r="76" ht="12.75">
      <c r="A76" t="s">
        <v>296</v>
      </c>
    </row>
    <row r="78" ht="12.75">
      <c r="A78" t="s">
        <v>297</v>
      </c>
    </row>
    <row r="79" ht="12.75">
      <c r="A79">
        <v>1</v>
      </c>
    </row>
    <row r="80" ht="12.75">
      <c r="A80">
        <v>2</v>
      </c>
    </row>
    <row r="81" ht="12.75">
      <c r="A81">
        <v>4</v>
      </c>
    </row>
    <row r="82" ht="12.75">
      <c r="A82">
        <v>8</v>
      </c>
    </row>
    <row r="83" ht="12.75">
      <c r="A83">
        <v>16</v>
      </c>
    </row>
    <row r="84" ht="12.75">
      <c r="A84">
        <v>32</v>
      </c>
    </row>
    <row r="85" ht="12.75">
      <c r="A85">
        <v>64</v>
      </c>
    </row>
    <row r="86" ht="12.75">
      <c r="A86">
        <v>128</v>
      </c>
    </row>
    <row r="87" ht="12.75">
      <c r="A87">
        <v>256</v>
      </c>
    </row>
    <row r="92" spans="1:4" ht="12.75">
      <c r="A92" t="s">
        <v>298</v>
      </c>
      <c r="B92" t="s">
        <v>299</v>
      </c>
      <c r="C92" t="s">
        <v>300</v>
      </c>
      <c r="D92" t="str">
        <f>_CamType</f>
        <v>WAT120N</v>
      </c>
    </row>
    <row r="93" spans="1:4" ht="12.75">
      <c r="A93">
        <v>60</v>
      </c>
      <c r="B93" s="87">
        <f>IF(VLOOKUP(_CamType,Camera_Typ_num,2,FALSE)=2,IF(_CamX&lt;&gt;"Off",IF(_CamUnit="Seconds",0,IF(_CamUnit="Frames",(_CamX+0.5)/A93,(_CamX+1)/A93)),IF(_CamUnit="Seconds",0,IF(_CamUnit="Frames",1/A93,1.5/A93))),0)</f>
        <v>0.14166666666666666</v>
      </c>
      <c r="C93" t="s">
        <v>301</v>
      </c>
      <c r="D93" t="str">
        <f>_CamFormat</f>
        <v>PAL/CCIR</v>
      </c>
    </row>
    <row r="94" spans="1:4" ht="12.75">
      <c r="A94">
        <v>50</v>
      </c>
      <c r="B94" s="87">
        <f>IF(VLOOKUP(_CamType,Camera_Typ_num,2,FALSE)=2,IF(_CamX&lt;&gt;"Off",IF(_CamUnit="Seconds",0,IF(_CamUnit="Frames",(_CamX+0.5)/A94,(_CamX+1)/A94)),IF(_CamUnit="Seconds",0,IF(_CamUnit="Frames",1/A94,1.5/A94))),0)</f>
        <v>0.17</v>
      </c>
      <c r="C94" t="s">
        <v>302</v>
      </c>
      <c r="D94" s="83">
        <f>_CamX</f>
        <v>8</v>
      </c>
    </row>
    <row r="95" spans="2:4" ht="12.75">
      <c r="B95">
        <v>0</v>
      </c>
      <c r="C95" t="s">
        <v>303</v>
      </c>
      <c r="D95" t="str">
        <f>_CamUnit</f>
        <v>Frames</v>
      </c>
    </row>
    <row r="96" spans="2:4" ht="12.75">
      <c r="B96">
        <v>0</v>
      </c>
      <c r="C96" t="s">
        <v>304</v>
      </c>
      <c r="D96" s="83">
        <f>_CamIDelay</f>
        <v>0.17</v>
      </c>
    </row>
  </sheetData>
  <sheetProtection sheet="1" objects="1" scenarios="1"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jt</cp:lastModifiedBy>
  <cp:lastPrinted>2006-11-18T01:40:44Z</cp:lastPrinted>
  <dcterms:created xsi:type="dcterms:W3CDTF">2006-10-10T13:54:28Z</dcterms:created>
  <dcterms:modified xsi:type="dcterms:W3CDTF">2011-12-04T09:11:15Z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 Form Needed</vt:lpwstr>
  </property>
  <property fmtid="{D5CDD505-2E9C-101B-9397-08002B2CF9AE}" pid="3" name="_AuthorEmail">
    <vt:lpwstr>john.talbot@xtra.co.nz</vt:lpwstr>
  </property>
  <property fmtid="{D5CDD505-2E9C-101B-9397-08002B2CF9AE}" pid="4" name="_AuthorEmailDisplayName">
    <vt:lpwstr>John Talbot</vt:lpwstr>
  </property>
  <property fmtid="{D5CDD505-2E9C-101B-9397-08002B2CF9AE}" pid="5" name="_PreviousAdHocReviewCycleID">
    <vt:i4>-1895437119</vt:i4>
  </property>
  <property fmtid="{D5CDD505-2E9C-101B-9397-08002B2CF9AE}" pid="6" name="_AdHocReviewCycleID">
    <vt:i4>-1208475682</vt:i4>
  </property>
  <property fmtid="{D5CDD505-2E9C-101B-9397-08002B2CF9AE}" pid="7" name="_ReviewingToolsShownOnce">
    <vt:lpwstr/>
  </property>
</Properties>
</file>